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1 Primer trimestre\1er. Trimestre 2026\"/>
    </mc:Choice>
  </mc:AlternateContent>
  <xr:revisionPtr revIDLastSave="0" documentId="8_{574FA285-6E04-442F-9A74-1C71B6AC21B4}" xr6:coauthVersionLast="47" xr6:coauthVersionMax="47" xr10:uidLastSave="{00000000-0000-0000-0000-000000000000}"/>
  <bookViews>
    <workbookView xWindow="-120" yWindow="-120" windowWidth="29040" windowHeight="15720" xr2:uid="{A1F02321-2F01-4245-9E0B-D64EA6BBCC90}"/>
  </bookViews>
  <sheets>
    <sheet name="EAPED CA unidad" sheetId="1" r:id="rId1"/>
  </sheets>
  <externalReferences>
    <externalReference r:id="rId2"/>
  </externalReferences>
  <definedNames>
    <definedName name="_xlnm.Print_Area" localSheetId="0">'EAPED CA unidad'!$B$1:$I$183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3" i="1" l="1"/>
  <c r="F173" i="1"/>
  <c r="I172" i="1"/>
  <c r="F172" i="1"/>
  <c r="F171" i="1"/>
  <c r="I171" i="1" s="1"/>
  <c r="F170" i="1"/>
  <c r="I170" i="1" s="1"/>
  <c r="I169" i="1"/>
  <c r="F169" i="1"/>
  <c r="I168" i="1"/>
  <c r="F168" i="1"/>
  <c r="F167" i="1"/>
  <c r="I167" i="1" s="1"/>
  <c r="F166" i="1"/>
  <c r="I166" i="1" s="1"/>
  <c r="I165" i="1"/>
  <c r="F165" i="1"/>
  <c r="I164" i="1"/>
  <c r="F164" i="1"/>
  <c r="F163" i="1"/>
  <c r="I163" i="1" s="1"/>
  <c r="F162" i="1"/>
  <c r="I162" i="1" s="1"/>
  <c r="I161" i="1"/>
  <c r="F161" i="1"/>
  <c r="I160" i="1"/>
  <c r="F160" i="1"/>
  <c r="F159" i="1"/>
  <c r="I159" i="1" s="1"/>
  <c r="F158" i="1"/>
  <c r="I158" i="1" s="1"/>
  <c r="F157" i="1"/>
  <c r="I157" i="1" s="1"/>
  <c r="I156" i="1"/>
  <c r="F156" i="1"/>
  <c r="F155" i="1"/>
  <c r="I155" i="1" s="1"/>
  <c r="F154" i="1"/>
  <c r="I154" i="1" s="1"/>
  <c r="F153" i="1"/>
  <c r="I153" i="1" s="1"/>
  <c r="I152" i="1"/>
  <c r="F152" i="1"/>
  <c r="F151" i="1"/>
  <c r="I151" i="1" s="1"/>
  <c r="F150" i="1"/>
  <c r="I150" i="1" s="1"/>
  <c r="F149" i="1"/>
  <c r="I149" i="1" s="1"/>
  <c r="I148" i="1"/>
  <c r="F148" i="1"/>
  <c r="F147" i="1"/>
  <c r="I147" i="1" s="1"/>
  <c r="F146" i="1"/>
  <c r="I146" i="1" s="1"/>
  <c r="F145" i="1"/>
  <c r="I145" i="1" s="1"/>
  <c r="I144" i="1"/>
  <c r="F144" i="1"/>
  <c r="F143" i="1"/>
  <c r="I143" i="1" s="1"/>
  <c r="F142" i="1"/>
  <c r="I142" i="1" s="1"/>
  <c r="F141" i="1"/>
  <c r="I141" i="1" s="1"/>
  <c r="I140" i="1"/>
  <c r="F140" i="1"/>
  <c r="F139" i="1"/>
  <c r="F138" i="1"/>
  <c r="I138" i="1" s="1"/>
  <c r="F137" i="1"/>
  <c r="I137" i="1" s="1"/>
  <c r="I136" i="1"/>
  <c r="F136" i="1"/>
  <c r="F135" i="1"/>
  <c r="I135" i="1" s="1"/>
  <c r="F134" i="1"/>
  <c r="I134" i="1" s="1"/>
  <c r="F133" i="1"/>
  <c r="I133" i="1" s="1"/>
  <c r="I131" i="1"/>
  <c r="F131" i="1"/>
  <c r="F130" i="1"/>
  <c r="I130" i="1" s="1"/>
  <c r="F129" i="1"/>
  <c r="I129" i="1" s="1"/>
  <c r="F128" i="1"/>
  <c r="I128" i="1" s="1"/>
  <c r="I127" i="1"/>
  <c r="F127" i="1"/>
  <c r="F126" i="1"/>
  <c r="I126" i="1" s="1"/>
  <c r="F125" i="1"/>
  <c r="I125" i="1" s="1"/>
  <c r="F124" i="1"/>
  <c r="I124" i="1" s="1"/>
  <c r="I123" i="1"/>
  <c r="F123" i="1"/>
  <c r="F122" i="1"/>
  <c r="I122" i="1" s="1"/>
  <c r="F121" i="1"/>
  <c r="I121" i="1" s="1"/>
  <c r="F120" i="1"/>
  <c r="I120" i="1" s="1"/>
  <c r="I119" i="1"/>
  <c r="F119" i="1"/>
  <c r="F118" i="1"/>
  <c r="I118" i="1" s="1"/>
  <c r="F117" i="1"/>
  <c r="I117" i="1" s="1"/>
  <c r="F116" i="1"/>
  <c r="I116" i="1" s="1"/>
  <c r="I115" i="1"/>
  <c r="F115" i="1"/>
  <c r="F114" i="1"/>
  <c r="I114" i="1" s="1"/>
  <c r="F113" i="1"/>
  <c r="I113" i="1" s="1"/>
  <c r="F112" i="1"/>
  <c r="I112" i="1" s="1"/>
  <c r="I111" i="1"/>
  <c r="F111" i="1"/>
  <c r="F110" i="1"/>
  <c r="I110" i="1" s="1"/>
  <c r="F109" i="1"/>
  <c r="I109" i="1" s="1"/>
  <c r="F108" i="1"/>
  <c r="I108" i="1" s="1"/>
  <c r="I107" i="1"/>
  <c r="F107" i="1"/>
  <c r="F106" i="1"/>
  <c r="I106" i="1" s="1"/>
  <c r="F105" i="1"/>
  <c r="I105" i="1" s="1"/>
  <c r="I104" i="1"/>
  <c r="F104" i="1"/>
  <c r="I103" i="1"/>
  <c r="F103" i="1"/>
  <c r="F102" i="1"/>
  <c r="I102" i="1" s="1"/>
  <c r="F101" i="1"/>
  <c r="I101" i="1" s="1"/>
  <c r="I100" i="1"/>
  <c r="F100" i="1"/>
  <c r="I99" i="1"/>
  <c r="F99" i="1"/>
  <c r="F98" i="1"/>
  <c r="I98" i="1" s="1"/>
  <c r="F97" i="1"/>
  <c r="I97" i="1" s="1"/>
  <c r="I96" i="1"/>
  <c r="F96" i="1"/>
  <c r="I95" i="1"/>
  <c r="F95" i="1"/>
  <c r="H93" i="1"/>
  <c r="G93" i="1"/>
  <c r="E93" i="1"/>
  <c r="D93" i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1" i="1" s="1"/>
  <c r="F13" i="1"/>
  <c r="I13" i="1" s="1"/>
  <c r="H11" i="1"/>
  <c r="H175" i="1" s="1"/>
  <c r="G11" i="1"/>
  <c r="G175" i="1" s="1"/>
  <c r="F11" i="1"/>
  <c r="E11" i="1"/>
  <c r="E175" i="1" s="1"/>
  <c r="D11" i="1"/>
  <c r="D175" i="1" s="1"/>
  <c r="B5" i="1"/>
  <c r="B2" i="1"/>
  <c r="F175" i="1" l="1"/>
  <c r="F93" i="1"/>
  <c r="I139" i="1"/>
  <c r="I93" i="1" s="1"/>
  <c r="I175" i="1" l="1"/>
</calcChain>
</file>

<file path=xl/sharedStrings.xml><?xml version="1.0" encoding="utf-8"?>
<sst xmlns="http://schemas.openxmlformats.org/spreadsheetml/2006/main" count="329" uniqueCount="174">
  <si>
    <t>Estado Analítico del Ejercicio del Presupuesto de Egresos Detallado-LDF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</si>
  <si>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</si>
  <si>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</si>
  <si>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</si>
  <si>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</si>
  <si>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</si>
  <si>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</si>
  <si>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</si>
  <si>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</si>
  <si>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</si>
  <si>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</t>
  </si>
  <si>
    <t xml:space="preserve"> (I=A+B+C+D+E+F+G+H)</t>
  </si>
  <si>
    <t>A.</t>
  </si>
  <si>
    <t xml:space="preserve">101   FAC. DE INGENIERÍA Y NEGOCIOS SAN QUINTÍN  </t>
  </si>
  <si>
    <t>B.</t>
  </si>
  <si>
    <t xml:space="preserve">102   FAC. DE CIENCIAS ADMVAS. Y SOCIALES ENS   </t>
  </si>
  <si>
    <t>C.</t>
  </si>
  <si>
    <t xml:space="preserve">103   FACULTAD DE CIENCIAS                                        </t>
  </si>
  <si>
    <t>D.</t>
  </si>
  <si>
    <t xml:space="preserve">104   FACULTAD DE CIENCIAS MARINAS                       </t>
  </si>
  <si>
    <t>E.</t>
  </si>
  <si>
    <t xml:space="preserve">105   FAC. DE INGENIERÍA, ARQUITECTURA Y DISEÑO  </t>
  </si>
  <si>
    <t>F.</t>
  </si>
  <si>
    <t xml:space="preserve">106   INST. DE INVESTIGACIONES OCEANOLÓGICAS    </t>
  </si>
  <si>
    <t>G.</t>
  </si>
  <si>
    <t xml:space="preserve">107   INST. DE INV. Y DESARROLLO EDUCATIVO          </t>
  </si>
  <si>
    <t>H.</t>
  </si>
  <si>
    <t xml:space="preserve">110   ESCUELA DE CIENCIAS DE LA SALUD ENS           </t>
  </si>
  <si>
    <t>I.</t>
  </si>
  <si>
    <t>111   FACULTAD DE ENOLOGÍA Y GASTRONOMÍA ENS</t>
  </si>
  <si>
    <t>J.</t>
  </si>
  <si>
    <t>112   FACULTAD DE ARTES ENSENADA</t>
  </si>
  <si>
    <t>K.</t>
  </si>
  <si>
    <t>113   FACULTAD DE IDIOMAS ENSENADA</t>
  </si>
  <si>
    <t>L.</t>
  </si>
  <si>
    <t>114   FACULTAD DE DEPORTES ENSENADA</t>
  </si>
  <si>
    <t>M.</t>
  </si>
  <si>
    <t xml:space="preserve">151   VICERRECTORÍA CAMPUS ENSENADA                  </t>
  </si>
  <si>
    <t>N.</t>
  </si>
  <si>
    <t>201   INSTITUTO DE INVESTIGACIONES CULTURALES -</t>
  </si>
  <si>
    <t>O.</t>
  </si>
  <si>
    <t xml:space="preserve">202   FACULTAD DE ARTES                                            </t>
  </si>
  <si>
    <t>P.</t>
  </si>
  <si>
    <t xml:space="preserve">203   ESCUELA DE DEPORTES                                        </t>
  </si>
  <si>
    <t>Q.</t>
  </si>
  <si>
    <t xml:space="preserve">204   FACULTAD DE ENFERMERÍA                                  </t>
  </si>
  <si>
    <t>R.</t>
  </si>
  <si>
    <t xml:space="preserve">205   FACULTAD DE IDIOMAS                                         </t>
  </si>
  <si>
    <t>S.</t>
  </si>
  <si>
    <t xml:space="preserve">206   FAC. DE PEDAGOGÍA E INNOVACIÓN </t>
  </si>
  <si>
    <t>T.</t>
  </si>
  <si>
    <t xml:space="preserve">207   FACULTAD DE ARQUITECTURA Y DISEÑO            </t>
  </si>
  <si>
    <t>U.</t>
  </si>
  <si>
    <t xml:space="preserve">208   FACULTAD DE CIENCIAS HUMANAS                     </t>
  </si>
  <si>
    <t>V.</t>
  </si>
  <si>
    <t xml:space="preserve">209   FACULTAD DE CIENCIAS SOCIALES Y </t>
  </si>
  <si>
    <t>W.</t>
  </si>
  <si>
    <t xml:space="preserve">210   FACULTAD DE CIENCIAS ADMINISTRATIVAS </t>
  </si>
  <si>
    <t>X.</t>
  </si>
  <si>
    <t xml:space="preserve">211   FACULTAD DE DERECHO MEXICALI                       </t>
  </si>
  <si>
    <t>Y.</t>
  </si>
  <si>
    <t xml:space="preserve">212   FACULTAD DE INGENIERÍA MEXICALI                    </t>
  </si>
  <si>
    <t>Z.</t>
  </si>
  <si>
    <t xml:space="preserve">213   FACULTAD DE MEDICINA Y NUTRICIÓN                    </t>
  </si>
  <si>
    <t>AA.</t>
  </si>
  <si>
    <t xml:space="preserve">214   FACULTAD DE ODONTOLOGÍA MEXICALI             </t>
  </si>
  <si>
    <t>AB.</t>
  </si>
  <si>
    <t xml:space="preserve">215   INSTITUTO DE CIENCIAS AGRÍCOLAS                    </t>
  </si>
  <si>
    <t>AC.</t>
  </si>
  <si>
    <t xml:space="preserve">216   INSTITUTO DE INGENIERÍA                                      </t>
  </si>
  <si>
    <t>AD.</t>
  </si>
  <si>
    <t xml:space="preserve">217   INST. DE INV. EN CIENCIAS VETERINARIAS           </t>
  </si>
  <si>
    <t>AE.</t>
  </si>
  <si>
    <t xml:space="preserve">218   INSTITUTO DE INVESTIGACIONES SOCIALES        </t>
  </si>
  <si>
    <t>AF.</t>
  </si>
  <si>
    <t>219   FACULTAD CS. ADMINISTRATIVAS, SOCIALES E ING.</t>
  </si>
  <si>
    <t>AG.</t>
  </si>
  <si>
    <t>220  CENTRO DE CIENCIAS DE LA SALUD, CAMPUS MXL</t>
  </si>
  <si>
    <t>AH.</t>
  </si>
  <si>
    <t>222   CENTRO DE INVESTIGACIÓN PARA EL APRENDIZAJE</t>
  </si>
  <si>
    <t>AI.</t>
  </si>
  <si>
    <t>223   UNIDAD DE GÉNERO, DIVERSIDAD E INCLUSIÓN</t>
  </si>
  <si>
    <t>AJ.</t>
  </si>
  <si>
    <t>224   CENTRO DE INVESTIGACIÓN DEL AGUA DE LA UABC</t>
  </si>
  <si>
    <t>AK.</t>
  </si>
  <si>
    <t xml:space="preserve">251   AUDITORÍA INTERNA                                              </t>
  </si>
  <si>
    <t>252   CENTRO DE ESTUDIOS SOBRE LA UNIVERSIDAD</t>
  </si>
  <si>
    <t>AL.</t>
  </si>
  <si>
    <t xml:space="preserve">253   CONTADURÍA                                                         </t>
  </si>
  <si>
    <t>AM.</t>
  </si>
  <si>
    <t xml:space="preserve">254    COORDINACIÓN GENERAL DE FORMACIÓN </t>
  </si>
  <si>
    <t>AN.</t>
  </si>
  <si>
    <t xml:space="preserve">255   COORDINACIÓN DE EXTENSIÓN DE LA CULTURA </t>
  </si>
  <si>
    <t>AO.</t>
  </si>
  <si>
    <t xml:space="preserve">256   COORDINACION GENERAL DE INFORMATICA Y </t>
  </si>
  <si>
    <t>AP.</t>
  </si>
  <si>
    <t xml:space="preserve">257   COORDINACIÓN DE VINCULACIÓN Y </t>
  </si>
  <si>
    <t>AQ.</t>
  </si>
  <si>
    <t xml:space="preserve">258   OFICINA DE PLANEACIÓN Y DESARROLLO </t>
  </si>
  <si>
    <t>AR.</t>
  </si>
  <si>
    <t xml:space="preserve">259   COORDINACION GENERAL DE INVESTIGACION Y </t>
  </si>
  <si>
    <t>AS.</t>
  </si>
  <si>
    <t xml:space="preserve">260   COORDINACIÓN GENERAL DE RECURSOS </t>
  </si>
  <si>
    <t>AT.</t>
  </si>
  <si>
    <t xml:space="preserve">261   COORDINACIÓN GENERAL DE SERVICIOS </t>
  </si>
  <si>
    <t>AU.</t>
  </si>
  <si>
    <t>262   COORDINACIÓN GENERAL DE SERVICIOS ESTUDIANTILES</t>
  </si>
  <si>
    <t>AV.</t>
  </si>
  <si>
    <t xml:space="preserve">263   OFICINA DEL ABOGADO GENERAL                       </t>
  </si>
  <si>
    <t>AW.</t>
  </si>
  <si>
    <t xml:space="preserve">264   OFICINA DEL RECTOR                                            </t>
  </si>
  <si>
    <t>AX.</t>
  </si>
  <si>
    <t xml:space="preserve">265   OFICINA DE LA REPRESENTACIÓN GRAL. DE LA UABC  </t>
  </si>
  <si>
    <t>AY.</t>
  </si>
  <si>
    <t xml:space="preserve">266   OFICINA DEL SECRETARIO DE RECTORIA Y DE </t>
  </si>
  <si>
    <t>AZ.</t>
  </si>
  <si>
    <t xml:space="preserve">267   SECRETARÍA GENERAL                                         </t>
  </si>
  <si>
    <t>BA.</t>
  </si>
  <si>
    <t xml:space="preserve">268   TESORERÍA                                                             </t>
  </si>
  <si>
    <t>BB.</t>
  </si>
  <si>
    <t xml:space="preserve">269   UNIDAD DE PRESUPUESTO Y FINANZAS              </t>
  </si>
  <si>
    <t>BC.</t>
  </si>
  <si>
    <t xml:space="preserve">270   VICERRECTORÍA CAMPUS MEXICALI                     </t>
  </si>
  <si>
    <t>BD.</t>
  </si>
  <si>
    <t xml:space="preserve">271   UNIDAD DE TRANSPARENCIA Y ACCESO A LA </t>
  </si>
  <si>
    <t>BE.</t>
  </si>
  <si>
    <t xml:space="preserve">272   COORDINACIÓN DE PROYECTOS DE GESTIÓN </t>
  </si>
  <si>
    <t>BF.</t>
  </si>
  <si>
    <t xml:space="preserve">273   CONSEJO ASESOR HONORIFICO DE LA UABC     </t>
  </si>
  <si>
    <t>BG.</t>
  </si>
  <si>
    <t>274.  DEFENSORIA DE LOS DERECHOS UNIVERSITARIOS</t>
  </si>
  <si>
    <t>BH.</t>
  </si>
  <si>
    <t xml:space="preserve">280   COORDINACIÓN DE SORTEOS UNIVERSITARIOS  </t>
  </si>
  <si>
    <t>BI.</t>
  </si>
  <si>
    <t xml:space="preserve">302   FACULTAD DE CIENCIAS DE LA INGENIERÍA, </t>
  </si>
  <si>
    <t>BJ.</t>
  </si>
  <si>
    <t xml:space="preserve">401   FACULTAD DE HUMANIDADES Y CIENCIAS </t>
  </si>
  <si>
    <t>BK.</t>
  </si>
  <si>
    <t xml:space="preserve">402   FACULTAD DE TURISMO Y MERCADOTECNIA      </t>
  </si>
  <si>
    <t>BL.</t>
  </si>
  <si>
    <t xml:space="preserve">403   FAC. DE CIENCIAS QUÍMICAS E INGENIERÍA          </t>
  </si>
  <si>
    <t>BM.</t>
  </si>
  <si>
    <t xml:space="preserve">404   FACULTAD DE CONTADURÍA Y </t>
  </si>
  <si>
    <t>BN.</t>
  </si>
  <si>
    <t xml:space="preserve">405   FACULTAD DE DERECHO TIJUANA                        </t>
  </si>
  <si>
    <t>BO.</t>
  </si>
  <si>
    <t xml:space="preserve">406   FAC. DE ECONOMÍA Y RELACIONES </t>
  </si>
  <si>
    <t>BP.</t>
  </si>
  <si>
    <t xml:space="preserve">407   FACULTAD DE MEDICINA Y PSICOLOGÍA </t>
  </si>
  <si>
    <t>BQ.</t>
  </si>
  <si>
    <t xml:space="preserve">408   FACULTAD DE ODONTOLOGÍA TIJUANA              </t>
  </si>
  <si>
    <t>BR.</t>
  </si>
  <si>
    <t xml:space="preserve">409   INSTITUTO DE INVESTIGACIONES HISTÓRICAS     </t>
  </si>
  <si>
    <t>BS.</t>
  </si>
  <si>
    <t xml:space="preserve">410   FACULTAD DE INGENIERÍA Y TECNOLOGÍA, </t>
  </si>
  <si>
    <t>BT.</t>
  </si>
  <si>
    <t xml:space="preserve">411   FACULTAD DE CIENCIAS DE LA SALUD, VALLE </t>
  </si>
  <si>
    <t>BU.</t>
  </si>
  <si>
    <t xml:space="preserve">412   CENTRO UNIVERSITARIO DE EDUCACIÓN EN LA </t>
  </si>
  <si>
    <t>BV.</t>
  </si>
  <si>
    <t>413   CENTRO DE ESTUDIOS ROSARITO</t>
  </si>
  <si>
    <t>BW.</t>
  </si>
  <si>
    <t>414   FACULTAD DE ARTES TIJUANA</t>
  </si>
  <si>
    <t>BX.</t>
  </si>
  <si>
    <t>415   FACULTAD DE IDIOMAS TIJUANA</t>
  </si>
  <si>
    <t>BY.</t>
  </si>
  <si>
    <t>416   FACULTAD DE DEPORTES TIJUANA</t>
  </si>
  <si>
    <t>BZ.</t>
  </si>
  <si>
    <t xml:space="preserve">451   VICERRECTORÍA CAMPUS TIJUANA                      </t>
  </si>
  <si>
    <t>II. Gasto Etiquetado</t>
  </si>
  <si>
    <t xml:space="preserve"> (II=A+B+C+D+E+F+G+H)</t>
  </si>
  <si>
    <t xml:space="preserve">213   FACULTAD DE MEDICINA Y NUTRICIÓN               </t>
  </si>
  <si>
    <t>265   OFICINA DE LA REPRESENTACIÓN GRAL. DE LA UABC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</si>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</sst>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#,##0;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6" fontId="4" fillId="2" borderId="9" xfId="0" applyNumberFormat="1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6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0" fillId="0" borderId="0" xfId="0" applyNumberFormat="1"/>
    <xf numFmtId="0" fontId="2" fillId="0" borderId="6" xfId="0" applyFont="1" applyBorder="1" applyAlignment="1">
      <alignment horizontal="justify" vertical="top" wrapText="1"/>
    </xf>
    <xf numFmtId="6" fontId="2" fillId="2" borderId="12" xfId="0" applyNumberFormat="1" applyFont="1" applyFill="1" applyBorder="1" applyAlignment="1">
      <alignment horizontal="right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4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2" xfId="0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178</xdr:row>
      <xdr:rowOff>0</xdr:rowOff>
    </xdr:from>
    <xdr:to>
      <xdr:col>3</xdr:col>
      <xdr:colOff>333375</xdr:colOff>
      <xdr:row>181</xdr:row>
      <xdr:rowOff>48260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ED17EF0-81F3-4507-8153-50DE6F28FAF6}"/>
            </a:ext>
          </a:extLst>
        </xdr:cNvPr>
        <xdr:cNvSpPr txBox="1"/>
      </xdr:nvSpPr>
      <xdr:spPr>
        <a:xfrm>
          <a:off x="514350" y="33423225"/>
          <a:ext cx="3467100" cy="619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DR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ROBERTO CARLOS ZAMUDIO CORNEJO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COORDINADOR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DE LA UNIDAD DE PRESUPUESTO Y FINANZAS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0</xdr:colOff>
      <xdr:row>178</xdr:row>
      <xdr:rowOff>0</xdr:rowOff>
    </xdr:from>
    <xdr:to>
      <xdr:col>8</xdr:col>
      <xdr:colOff>108585</xdr:colOff>
      <xdr:row>181</xdr:row>
      <xdr:rowOff>48260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8D6C9A87-B3F7-47C1-A6CC-19C3F16DA615}"/>
            </a:ext>
          </a:extLst>
        </xdr:cNvPr>
        <xdr:cNvSpPr txBox="1"/>
      </xdr:nvSpPr>
      <xdr:spPr>
        <a:xfrm>
          <a:off x="5372100" y="33423225"/>
          <a:ext cx="2766060" cy="619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M.C.G. MANUEL MONJARDIN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ACOSTA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CONTADOR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259080</xdr:colOff>
      <xdr:row>178</xdr:row>
      <xdr:rowOff>144781</xdr:rowOff>
    </xdr:from>
    <xdr:to>
      <xdr:col>3</xdr:col>
      <xdr:colOff>247650</xdr:colOff>
      <xdr:row>178</xdr:row>
      <xdr:rowOff>152400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F55D7D03-5DBE-4514-AB2B-73F2D01098DB}"/>
            </a:ext>
          </a:extLst>
        </xdr:cNvPr>
        <xdr:cNvCxnSpPr/>
      </xdr:nvCxnSpPr>
      <xdr:spPr>
        <a:xfrm>
          <a:off x="487680" y="33568006"/>
          <a:ext cx="3408045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845820</xdr:colOff>
      <xdr:row>178</xdr:row>
      <xdr:rowOff>129540</xdr:rowOff>
    </xdr:from>
    <xdr:to>
      <xdr:col>8</xdr:col>
      <xdr:colOff>251460</xdr:colOff>
      <xdr:row>178</xdr:row>
      <xdr:rowOff>129540</xdr:rowOff>
    </xdr:to>
    <xdr:cxnSp macro="">
      <xdr:nvCxnSpPr>
        <xdr:cNvPr id="5" name="5 Conector recto">
          <a:extLst>
            <a:ext uri="{FF2B5EF4-FFF2-40B4-BE49-F238E27FC236}">
              <a16:creationId xmlns:a16="http://schemas.microsoft.com/office/drawing/2014/main" id="{072E3F85-8A45-4786-8DEB-B8227AE2055E}"/>
            </a:ext>
          </a:extLst>
        </xdr:cNvPr>
        <xdr:cNvCxnSpPr/>
      </xdr:nvCxnSpPr>
      <xdr:spPr>
        <a:xfrm>
          <a:off x="5370195" y="33552765"/>
          <a:ext cx="2910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128104</xdr:colOff>
      <xdr:row>1</xdr:row>
      <xdr:rowOff>24848</xdr:rowOff>
    </xdr:from>
    <xdr:to>
      <xdr:col>2</xdr:col>
      <xdr:colOff>428625</xdr:colOff>
      <xdr:row>5</xdr:row>
      <xdr:rowOff>62841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322CEDFA-6614-4E3F-A443-12EE6532E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704" y="215348"/>
          <a:ext cx="586271" cy="79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NAL%2099.8CIERRE%20PRIMER%20TRIMESTRE%20BORRADOR%202026.xlsx" TargetMode="External"/><Relationship Id="rId2" Type="http://schemas.openxmlformats.org/officeDocument/2006/relationships/externalLinkPath" Target="file:///F:\3.1%20Primer%20trimestre\FINAL%2099.8CIERRE%20PRIMER%20TRIMESTRE%20BORRADOR%202026.xlsx" TargetMode="External"/><Relationship Id="rId1" Type="http://schemas.openxmlformats.org/officeDocument/2006/relationships/externalLinkPath" Target="/3.1%20Primer%20trimestre/FINAL%2099.8CIERRE%20PRIMER%20TRIMESTRE%20BORRAD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A"/>
      <sheetName val="ESF"/>
      <sheetName val="EVHP"/>
      <sheetName val="ECSF"/>
      <sheetName val="EFE"/>
      <sheetName val="EAA"/>
      <sheetName val="EADP"/>
      <sheetName val="EAI"/>
      <sheetName val="EAPE OG"/>
      <sheetName val="EAPE TG"/>
      <sheetName val="EAPE CA"/>
      <sheetName val="EAPE CA unidad"/>
      <sheetName val="CAPT"/>
      <sheetName val="EAPE CF"/>
      <sheetName val="END NET"/>
      <sheetName val="INT DEUD"/>
      <sheetName val="PSTF"/>
      <sheetName val="GPCP"/>
      <sheetName val="ESF DET"/>
      <sheetName val="IADP"/>
      <sheetName val="IADOF"/>
      <sheetName val="BALANCE P"/>
      <sheetName val="EAID"/>
      <sheetName val="EAPED COG"/>
      <sheetName val="EAPED CA"/>
      <sheetName val="EAPED CA unidad"/>
      <sheetName val="EAPED CF"/>
      <sheetName val="EAPED CSP"/>
      <sheetName val="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01 de enero al 31 de marzo de 2026</v>
          </cell>
        </row>
      </sheetData>
      <sheetData sheetId="8"/>
      <sheetData sheetId="9">
        <row r="2">
          <cell r="B2" t="str">
            <v>Universidad Autónoma de Baja California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6252-03B0-4AFC-90F9-A6CF46A910CC}">
  <sheetPr>
    <tabColor rgb="FF00B0F0"/>
    <pageSetUpPr fitToPage="1"/>
  </sheetPr>
  <dimension ref="A1:S184"/>
  <sheetViews>
    <sheetView tabSelected="1" zoomScale="115" zoomScaleNormal="115" workbookViewId="0">
      <selection activeCell="K11" sqref="K11"/>
    </sheetView>
  </sheetViews>
  <sheetFormatPr baseColWidth="10" defaultRowHeight="15" x14ac:dyDescent="0.25"/>
  <cols>
    <col min="1" max="1" width="3.42578125" bestFit="1" customWidth="1"/>
    <col min="2" max="2" width="4.28515625" customWidth="1"/>
    <col min="3" max="3" width="47" customWidth="1"/>
    <col min="4" max="4" width="13.28515625" bestFit="1" customWidth="1"/>
    <col min="5" max="5" width="12.5703125" customWidth="1"/>
    <col min="6" max="8" width="13.28515625" bestFit="1" customWidth="1"/>
    <col min="9" max="9" width="15.5703125" bestFit="1" customWidth="1"/>
    <col min="12" max="12" width="12.7109375" bestFit="1" customWidth="1"/>
    <col min="14" max="14" width="12.5703125" bestFit="1" customWidth="1"/>
    <col min="16" max="16" width="13.5703125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</row>
    <row r="2" spans="1:17" x14ac:dyDescent="0.25">
      <c r="A2" s="1"/>
      <c r="B2" s="3" t="str">
        <f>+'[1]EAPE TG'!B2:I2</f>
        <v>Universidad Autónoma de Baja California</v>
      </c>
      <c r="C2" s="4"/>
      <c r="D2" s="4"/>
      <c r="E2" s="4"/>
      <c r="F2" s="4"/>
      <c r="G2" s="4"/>
      <c r="H2" s="4"/>
      <c r="I2" s="5"/>
    </row>
    <row r="3" spans="1:17" x14ac:dyDescent="0.25">
      <c r="A3" s="1"/>
      <c r="B3" s="6" t="s">
        <v>0</v>
      </c>
      <c r="C3" s="7"/>
      <c r="D3" s="7"/>
      <c r="E3" s="7"/>
      <c r="F3" s="7"/>
      <c r="G3" s="7"/>
      <c r="H3" s="7"/>
      <c r="I3" s="8"/>
    </row>
    <row r="4" spans="1:17" x14ac:dyDescent="0.25">
      <c r="A4" s="1"/>
      <c r="B4" s="6" t="s">
        <v>1</v>
      </c>
      <c r="C4" s="7"/>
      <c r="D4" s="7"/>
      <c r="E4" s="7"/>
      <c r="F4" s="7"/>
      <c r="G4" s="7"/>
      <c r="H4" s="7"/>
      <c r="I4" s="8"/>
    </row>
    <row r="5" spans="1:17" x14ac:dyDescent="0.25">
      <c r="A5" s="1"/>
      <c r="B5" s="6" t="str">
        <f>+[1]EAI!B4</f>
        <v>Del 01 de enero al 31 de marzo de 2026</v>
      </c>
      <c r="C5" s="7"/>
      <c r="D5" s="7"/>
      <c r="E5" s="7"/>
      <c r="F5" s="7"/>
      <c r="G5" s="7"/>
      <c r="H5" s="7"/>
      <c r="I5" s="8"/>
    </row>
    <row r="6" spans="1:17" ht="6" customHeight="1" x14ac:dyDescent="0.25">
      <c r="A6" s="1"/>
      <c r="B6" s="9"/>
      <c r="C6" s="10"/>
      <c r="D6" s="10"/>
      <c r="E6" s="10"/>
      <c r="F6" s="10"/>
      <c r="G6" s="10"/>
      <c r="H6" s="10"/>
      <c r="I6" s="1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</row>
    <row r="8" spans="1:17" x14ac:dyDescent="0.25">
      <c r="A8" s="1"/>
      <c r="B8" s="12" t="s">
        <v>2</v>
      </c>
      <c r="C8" s="12"/>
      <c r="D8" s="13" t="s">
        <v>3</v>
      </c>
      <c r="E8" s="13"/>
      <c r="F8" s="13"/>
      <c r="G8" s="13"/>
      <c r="H8" s="13"/>
      <c r="I8" s="14" t="s">
        <v>4</v>
      </c>
    </row>
    <row r="9" spans="1:17" x14ac:dyDescent="0.25">
      <c r="A9" s="1"/>
      <c r="B9" s="12"/>
      <c r="C9" s="12"/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5"/>
    </row>
    <row r="10" spans="1:17" x14ac:dyDescent="0.25">
      <c r="A10" s="1"/>
      <c r="B10" s="12"/>
      <c r="C10" s="12"/>
      <c r="D10" s="16"/>
      <c r="E10" s="16"/>
      <c r="F10" s="16"/>
      <c r="G10" s="16"/>
      <c r="H10" s="16"/>
      <c r="I10" s="16"/>
    </row>
    <row r="11" spans="1:17" x14ac:dyDescent="0.25">
      <c r="B11" s="17"/>
      <c r="C11" s="18" t="s">
        <v>10</v>
      </c>
      <c r="D11" s="19">
        <f t="shared" ref="D11:I11" si="0">SUM(D13:D91)</f>
        <v>4049105244</v>
      </c>
      <c r="E11" s="20">
        <f t="shared" si="0"/>
        <v>129446121</v>
      </c>
      <c r="F11" s="19">
        <f t="shared" si="0"/>
        <v>4178551365</v>
      </c>
      <c r="G11" s="19">
        <f t="shared" si="0"/>
        <v>923932904</v>
      </c>
      <c r="H11" s="19">
        <f t="shared" si="0"/>
        <v>842468168</v>
      </c>
      <c r="I11" s="19">
        <f t="shared" si="0"/>
        <v>3254618461</v>
      </c>
      <c r="L11" s="21"/>
      <c r="M11" s="21"/>
      <c r="N11" s="21"/>
      <c r="O11" s="21"/>
      <c r="P11" s="21"/>
    </row>
    <row r="12" spans="1:17" x14ac:dyDescent="0.25">
      <c r="B12" s="17"/>
      <c r="C12" s="18" t="s">
        <v>11</v>
      </c>
      <c r="D12" s="22"/>
      <c r="E12" s="22"/>
      <c r="F12" s="22"/>
      <c r="G12" s="22"/>
      <c r="H12" s="22"/>
      <c r="I12" s="22"/>
    </row>
    <row r="13" spans="1:17" x14ac:dyDescent="0.25">
      <c r="A13" s="1"/>
      <c r="B13" s="17" t="s">
        <v>12</v>
      </c>
      <c r="C13" s="23" t="s">
        <v>13</v>
      </c>
      <c r="D13" s="24">
        <v>18342589</v>
      </c>
      <c r="E13" s="24">
        <v>-1628074</v>
      </c>
      <c r="F13" s="24">
        <f>+D13+E13</f>
        <v>16714515</v>
      </c>
      <c r="G13" s="24">
        <v>5102680</v>
      </c>
      <c r="H13" s="25">
        <v>4422146</v>
      </c>
      <c r="I13" s="24">
        <f>+F13-G13</f>
        <v>11611835</v>
      </c>
      <c r="L13" s="26"/>
      <c r="M13" s="26"/>
      <c r="N13" s="26"/>
      <c r="O13" s="26"/>
      <c r="P13" s="26"/>
      <c r="Q13" s="26"/>
    </row>
    <row r="14" spans="1:17" x14ac:dyDescent="0.25">
      <c r="A14" s="1"/>
      <c r="B14" s="17" t="s">
        <v>14</v>
      </c>
      <c r="C14" s="23" t="s">
        <v>15</v>
      </c>
      <c r="D14" s="24">
        <v>67369764</v>
      </c>
      <c r="E14" s="24">
        <v>2551481</v>
      </c>
      <c r="F14" s="24">
        <f t="shared" ref="F14:F84" si="1">+D14+E14</f>
        <v>69921245</v>
      </c>
      <c r="G14" s="24">
        <v>22007953</v>
      </c>
      <c r="H14" s="24">
        <v>19131542</v>
      </c>
      <c r="I14" s="24">
        <f t="shared" ref="I14:I84" si="2">+F14-G14</f>
        <v>47913292</v>
      </c>
      <c r="L14" s="26"/>
      <c r="M14" s="26"/>
      <c r="N14" s="26"/>
      <c r="O14" s="26"/>
      <c r="P14" s="26"/>
      <c r="Q14" s="26"/>
    </row>
    <row r="15" spans="1:17" x14ac:dyDescent="0.25">
      <c r="A15" s="1"/>
      <c r="B15" s="17" t="s">
        <v>16</v>
      </c>
      <c r="C15" s="23" t="s">
        <v>17</v>
      </c>
      <c r="D15" s="24">
        <v>34466357</v>
      </c>
      <c r="E15" s="24">
        <v>2090732</v>
      </c>
      <c r="F15" s="24">
        <f t="shared" si="1"/>
        <v>36557089</v>
      </c>
      <c r="G15" s="24">
        <v>10559739</v>
      </c>
      <c r="H15" s="24">
        <v>9215620</v>
      </c>
      <c r="I15" s="24">
        <f t="shared" si="2"/>
        <v>25997350</v>
      </c>
      <c r="L15" s="26"/>
      <c r="M15" s="26"/>
      <c r="N15" s="26"/>
      <c r="O15" s="26"/>
      <c r="P15" s="26"/>
      <c r="Q15" s="26"/>
    </row>
    <row r="16" spans="1:17" x14ac:dyDescent="0.25">
      <c r="A16" s="1"/>
      <c r="B16" s="17" t="s">
        <v>18</v>
      </c>
      <c r="C16" s="23" t="s">
        <v>19</v>
      </c>
      <c r="D16" s="24">
        <v>37579339</v>
      </c>
      <c r="E16" s="24">
        <v>4594920</v>
      </c>
      <c r="F16" s="24">
        <f t="shared" si="1"/>
        <v>42174259</v>
      </c>
      <c r="G16" s="24">
        <v>11674348</v>
      </c>
      <c r="H16" s="24">
        <v>10120968</v>
      </c>
      <c r="I16" s="24">
        <f t="shared" si="2"/>
        <v>30499911</v>
      </c>
      <c r="L16" s="26"/>
      <c r="M16" s="26"/>
      <c r="N16" s="26"/>
      <c r="O16" s="26"/>
      <c r="P16" s="26"/>
      <c r="Q16" s="26"/>
    </row>
    <row r="17" spans="1:17" x14ac:dyDescent="0.25">
      <c r="A17" s="1"/>
      <c r="B17" s="17" t="s">
        <v>20</v>
      </c>
      <c r="C17" s="23" t="s">
        <v>21</v>
      </c>
      <c r="D17" s="24">
        <v>58112731</v>
      </c>
      <c r="E17" s="24">
        <v>3912401</v>
      </c>
      <c r="F17" s="24">
        <f t="shared" si="1"/>
        <v>62025132</v>
      </c>
      <c r="G17" s="24">
        <v>19282386</v>
      </c>
      <c r="H17" s="24">
        <v>16757062</v>
      </c>
      <c r="I17" s="24">
        <f t="shared" si="2"/>
        <v>42742746</v>
      </c>
      <c r="L17" s="26"/>
      <c r="M17" s="26"/>
      <c r="N17" s="26"/>
      <c r="O17" s="26"/>
      <c r="P17" s="26"/>
      <c r="Q17" s="26"/>
    </row>
    <row r="18" spans="1:17" x14ac:dyDescent="0.25">
      <c r="A18" s="1"/>
      <c r="B18" s="17" t="s">
        <v>22</v>
      </c>
      <c r="C18" s="23" t="s">
        <v>23</v>
      </c>
      <c r="D18" s="24">
        <v>33811115</v>
      </c>
      <c r="E18" s="24">
        <v>1981900</v>
      </c>
      <c r="F18" s="24">
        <f t="shared" si="1"/>
        <v>35793015</v>
      </c>
      <c r="G18" s="24">
        <v>9563547</v>
      </c>
      <c r="H18" s="24">
        <v>8307034</v>
      </c>
      <c r="I18" s="24">
        <f t="shared" si="2"/>
        <v>26229468</v>
      </c>
      <c r="L18" s="26"/>
      <c r="M18" s="26"/>
      <c r="N18" s="26"/>
      <c r="O18" s="26"/>
      <c r="P18" s="26"/>
      <c r="Q18" s="26"/>
    </row>
    <row r="19" spans="1:17" x14ac:dyDescent="0.25">
      <c r="A19" s="1"/>
      <c r="B19" s="17" t="s">
        <v>24</v>
      </c>
      <c r="C19" s="23" t="s">
        <v>25</v>
      </c>
      <c r="D19" s="24">
        <v>22993545</v>
      </c>
      <c r="E19" s="24">
        <v>1498988</v>
      </c>
      <c r="F19" s="24">
        <f t="shared" si="1"/>
        <v>24492533</v>
      </c>
      <c r="G19" s="24">
        <v>5909442</v>
      </c>
      <c r="H19" s="24">
        <v>5353295</v>
      </c>
      <c r="I19" s="24">
        <f t="shared" si="2"/>
        <v>18583091</v>
      </c>
      <c r="L19" s="26"/>
      <c r="M19" s="26"/>
      <c r="N19" s="26"/>
      <c r="O19" s="26"/>
      <c r="P19" s="26"/>
      <c r="Q19" s="26"/>
    </row>
    <row r="20" spans="1:17" x14ac:dyDescent="0.25">
      <c r="A20" s="1"/>
      <c r="B20" s="17" t="s">
        <v>26</v>
      </c>
      <c r="C20" s="23" t="s">
        <v>27</v>
      </c>
      <c r="D20" s="24">
        <v>30841639</v>
      </c>
      <c r="E20" s="24">
        <v>39433</v>
      </c>
      <c r="F20" s="24">
        <f t="shared" si="1"/>
        <v>30881072</v>
      </c>
      <c r="G20" s="24">
        <v>7839811</v>
      </c>
      <c r="H20" s="24">
        <v>6737862</v>
      </c>
      <c r="I20" s="24">
        <f t="shared" si="2"/>
        <v>23041261</v>
      </c>
      <c r="L20" s="26"/>
      <c r="M20" s="26"/>
      <c r="N20" s="26"/>
      <c r="O20" s="26"/>
      <c r="P20" s="26"/>
      <c r="Q20" s="26"/>
    </row>
    <row r="21" spans="1:17" x14ac:dyDescent="0.25">
      <c r="A21" s="1"/>
      <c r="B21" s="17" t="s">
        <v>28</v>
      </c>
      <c r="C21" s="23" t="s">
        <v>29</v>
      </c>
      <c r="D21" s="24">
        <v>25961985</v>
      </c>
      <c r="E21" s="24">
        <v>295693</v>
      </c>
      <c r="F21" s="24">
        <f t="shared" si="1"/>
        <v>26257678</v>
      </c>
      <c r="G21" s="24">
        <v>4527143</v>
      </c>
      <c r="H21" s="24">
        <v>4005830</v>
      </c>
      <c r="I21" s="24">
        <f t="shared" si="2"/>
        <v>21730535</v>
      </c>
      <c r="L21" s="26"/>
      <c r="M21" s="26"/>
      <c r="N21" s="26"/>
      <c r="O21" s="26"/>
      <c r="P21" s="26"/>
      <c r="Q21" s="26"/>
    </row>
    <row r="22" spans="1:17" x14ac:dyDescent="0.25">
      <c r="A22" s="1"/>
      <c r="B22" s="17" t="s">
        <v>30</v>
      </c>
      <c r="C22" s="23" t="s">
        <v>31</v>
      </c>
      <c r="D22" s="24">
        <v>17507987</v>
      </c>
      <c r="E22" s="24">
        <v>812110</v>
      </c>
      <c r="F22" s="24">
        <f t="shared" si="1"/>
        <v>18320097</v>
      </c>
      <c r="G22" s="24">
        <v>5568812</v>
      </c>
      <c r="H22" s="24">
        <v>4933914</v>
      </c>
      <c r="I22" s="24">
        <f t="shared" si="2"/>
        <v>12751285</v>
      </c>
      <c r="L22" s="26"/>
      <c r="M22" s="26"/>
      <c r="N22" s="26"/>
      <c r="O22" s="26"/>
      <c r="P22" s="26"/>
      <c r="Q22" s="26"/>
    </row>
    <row r="23" spans="1:17" x14ac:dyDescent="0.25">
      <c r="A23" s="1"/>
      <c r="B23" s="17" t="s">
        <v>32</v>
      </c>
      <c r="C23" s="23" t="s">
        <v>33</v>
      </c>
      <c r="D23" s="24">
        <v>13232247</v>
      </c>
      <c r="E23" s="24">
        <v>-191439</v>
      </c>
      <c r="F23" s="24">
        <f t="shared" si="1"/>
        <v>13040808</v>
      </c>
      <c r="G23" s="24">
        <v>3265548</v>
      </c>
      <c r="H23" s="24">
        <v>2849489</v>
      </c>
      <c r="I23" s="24">
        <f t="shared" si="2"/>
        <v>9775260</v>
      </c>
      <c r="L23" s="26"/>
      <c r="M23" s="26"/>
      <c r="N23" s="26"/>
      <c r="O23" s="26"/>
      <c r="P23" s="26"/>
      <c r="Q23" s="26"/>
    </row>
    <row r="24" spans="1:17" x14ac:dyDescent="0.25">
      <c r="A24" s="1"/>
      <c r="B24" s="17" t="s">
        <v>34</v>
      </c>
      <c r="C24" s="23" t="s">
        <v>35</v>
      </c>
      <c r="D24" s="24">
        <v>10615125</v>
      </c>
      <c r="E24" s="24">
        <v>-170158</v>
      </c>
      <c r="F24" s="24">
        <f t="shared" si="1"/>
        <v>10444967</v>
      </c>
      <c r="G24" s="24">
        <v>2592529</v>
      </c>
      <c r="H24" s="24">
        <v>2187352</v>
      </c>
      <c r="I24" s="24">
        <f t="shared" si="2"/>
        <v>7852438</v>
      </c>
      <c r="L24" s="26"/>
      <c r="M24" s="26"/>
      <c r="N24" s="26"/>
      <c r="O24" s="26"/>
      <c r="P24" s="26"/>
      <c r="Q24" s="26"/>
    </row>
    <row r="25" spans="1:17" x14ac:dyDescent="0.25">
      <c r="A25" s="1"/>
      <c r="B25" s="17" t="s">
        <v>36</v>
      </c>
      <c r="C25" s="23" t="s">
        <v>37</v>
      </c>
      <c r="D25" s="24">
        <v>94011965</v>
      </c>
      <c r="E25" s="24">
        <v>1625970</v>
      </c>
      <c r="F25" s="24">
        <f t="shared" si="1"/>
        <v>95637935</v>
      </c>
      <c r="G25" s="24">
        <v>21894132</v>
      </c>
      <c r="H25" s="24">
        <v>20448063</v>
      </c>
      <c r="I25" s="24">
        <f t="shared" si="2"/>
        <v>73743803</v>
      </c>
      <c r="L25" s="26"/>
      <c r="M25" s="26"/>
      <c r="N25" s="26"/>
      <c r="O25" s="26"/>
      <c r="P25" s="26"/>
      <c r="Q25" s="26"/>
    </row>
    <row r="26" spans="1:17" x14ac:dyDescent="0.25">
      <c r="A26" s="1"/>
      <c r="B26" s="17" t="s">
        <v>38</v>
      </c>
      <c r="C26" s="23" t="s">
        <v>39</v>
      </c>
      <c r="D26" s="24">
        <v>19593785</v>
      </c>
      <c r="E26" s="24">
        <v>280837</v>
      </c>
      <c r="F26" s="24">
        <f t="shared" si="1"/>
        <v>19874622</v>
      </c>
      <c r="G26" s="24">
        <v>4872687</v>
      </c>
      <c r="H26" s="24">
        <v>4330696</v>
      </c>
      <c r="I26" s="24">
        <f t="shared" si="2"/>
        <v>15001935</v>
      </c>
      <c r="L26" s="26"/>
      <c r="M26" s="26"/>
      <c r="N26" s="26"/>
      <c r="O26" s="26"/>
      <c r="P26" s="26"/>
      <c r="Q26" s="26"/>
    </row>
    <row r="27" spans="1:17" x14ac:dyDescent="0.25">
      <c r="A27" s="1"/>
      <c r="B27" s="17" t="s">
        <v>40</v>
      </c>
      <c r="C27" s="23" t="s">
        <v>41</v>
      </c>
      <c r="D27" s="24">
        <v>37010735</v>
      </c>
      <c r="E27" s="24">
        <v>1583997</v>
      </c>
      <c r="F27" s="24">
        <f t="shared" si="1"/>
        <v>38594732</v>
      </c>
      <c r="G27" s="24">
        <v>10472575</v>
      </c>
      <c r="H27" s="24">
        <v>9137067</v>
      </c>
      <c r="I27" s="24">
        <f t="shared" si="2"/>
        <v>28122157</v>
      </c>
      <c r="L27" s="26"/>
      <c r="M27" s="26"/>
      <c r="N27" s="26"/>
      <c r="O27" s="26"/>
      <c r="P27" s="26"/>
      <c r="Q27" s="26"/>
    </row>
    <row r="28" spans="1:17" x14ac:dyDescent="0.25">
      <c r="A28" s="1"/>
      <c r="B28" s="17" t="s">
        <v>42</v>
      </c>
      <c r="C28" s="23" t="s">
        <v>43</v>
      </c>
      <c r="D28" s="24">
        <v>21101563</v>
      </c>
      <c r="E28" s="24">
        <v>2193402</v>
      </c>
      <c r="F28" s="24">
        <f t="shared" si="1"/>
        <v>23294965</v>
      </c>
      <c r="G28" s="24">
        <v>5945387</v>
      </c>
      <c r="H28" s="24">
        <v>5199812</v>
      </c>
      <c r="I28" s="24">
        <f t="shared" si="2"/>
        <v>17349578</v>
      </c>
      <c r="L28" s="26"/>
      <c r="M28" s="26"/>
      <c r="N28" s="26"/>
      <c r="O28" s="26"/>
      <c r="P28" s="26"/>
      <c r="Q28" s="26"/>
    </row>
    <row r="29" spans="1:17" x14ac:dyDescent="0.25">
      <c r="A29" s="1"/>
      <c r="B29" s="17" t="s">
        <v>44</v>
      </c>
      <c r="C29" s="23" t="s">
        <v>45</v>
      </c>
      <c r="D29" s="24">
        <v>36858472</v>
      </c>
      <c r="E29" s="24">
        <v>5556913</v>
      </c>
      <c r="F29" s="24">
        <f t="shared" si="1"/>
        <v>42415385</v>
      </c>
      <c r="G29" s="24">
        <v>10215509</v>
      </c>
      <c r="H29" s="24">
        <v>8708855</v>
      </c>
      <c r="I29" s="24">
        <f t="shared" si="2"/>
        <v>32199876</v>
      </c>
      <c r="L29" s="26"/>
      <c r="M29" s="26"/>
      <c r="N29" s="26"/>
      <c r="O29" s="26"/>
      <c r="P29" s="26"/>
      <c r="Q29" s="26"/>
    </row>
    <row r="30" spans="1:17" x14ac:dyDescent="0.25">
      <c r="A30" s="1"/>
      <c r="B30" s="17" t="s">
        <v>46</v>
      </c>
      <c r="C30" s="23" t="s">
        <v>47</v>
      </c>
      <c r="D30" s="24">
        <v>24099451</v>
      </c>
      <c r="E30" s="24">
        <v>6804688</v>
      </c>
      <c r="F30" s="24">
        <f t="shared" si="1"/>
        <v>30904139</v>
      </c>
      <c r="G30" s="24">
        <v>10998915</v>
      </c>
      <c r="H30" s="24">
        <v>10178031</v>
      </c>
      <c r="I30" s="24">
        <f t="shared" si="2"/>
        <v>19905224</v>
      </c>
      <c r="L30" s="26"/>
      <c r="M30" s="26"/>
      <c r="N30" s="26"/>
      <c r="O30" s="26"/>
      <c r="P30" s="26"/>
      <c r="Q30" s="26"/>
    </row>
    <row r="31" spans="1:17" x14ac:dyDescent="0.25">
      <c r="A31" s="1"/>
      <c r="B31" s="17" t="s">
        <v>48</v>
      </c>
      <c r="C31" s="23" t="s">
        <v>49</v>
      </c>
      <c r="D31" s="24">
        <v>25058361</v>
      </c>
      <c r="E31" s="24">
        <v>2551366</v>
      </c>
      <c r="F31" s="24">
        <f t="shared" si="1"/>
        <v>27609727</v>
      </c>
      <c r="G31" s="24">
        <v>7284093</v>
      </c>
      <c r="H31" s="24">
        <v>6338455</v>
      </c>
      <c r="I31" s="24">
        <f t="shared" si="2"/>
        <v>20325634</v>
      </c>
      <c r="L31" s="26"/>
      <c r="M31" s="26"/>
      <c r="N31" s="26"/>
      <c r="O31" s="26"/>
      <c r="P31" s="26"/>
      <c r="Q31" s="26"/>
    </row>
    <row r="32" spans="1:17" x14ac:dyDescent="0.25">
      <c r="A32" s="1"/>
      <c r="B32" s="17" t="s">
        <v>50</v>
      </c>
      <c r="C32" s="23" t="s">
        <v>51</v>
      </c>
      <c r="D32" s="24">
        <v>38091057</v>
      </c>
      <c r="E32" s="24">
        <v>1697061</v>
      </c>
      <c r="F32" s="24">
        <f t="shared" si="1"/>
        <v>39788118</v>
      </c>
      <c r="G32" s="24">
        <v>11148450</v>
      </c>
      <c r="H32" s="24">
        <v>9670020</v>
      </c>
      <c r="I32" s="24">
        <f t="shared" si="2"/>
        <v>28639668</v>
      </c>
      <c r="L32" s="26"/>
      <c r="M32" s="26"/>
      <c r="N32" s="26"/>
      <c r="O32" s="26"/>
      <c r="P32" s="26"/>
      <c r="Q32" s="26"/>
    </row>
    <row r="33" spans="1:17" x14ac:dyDescent="0.25">
      <c r="A33" s="1"/>
      <c r="B33" s="17" t="s">
        <v>52</v>
      </c>
      <c r="C33" s="23" t="s">
        <v>53</v>
      </c>
      <c r="D33" s="24">
        <v>52869571</v>
      </c>
      <c r="E33" s="24">
        <v>10344703</v>
      </c>
      <c r="F33" s="24">
        <f t="shared" si="1"/>
        <v>63214274</v>
      </c>
      <c r="G33" s="24">
        <v>17544535</v>
      </c>
      <c r="H33" s="24">
        <v>15335082</v>
      </c>
      <c r="I33" s="24">
        <f t="shared" si="2"/>
        <v>45669739</v>
      </c>
      <c r="L33" s="26"/>
      <c r="M33" s="26"/>
      <c r="N33" s="26"/>
      <c r="O33" s="26"/>
      <c r="P33" s="26"/>
      <c r="Q33" s="26"/>
    </row>
    <row r="34" spans="1:17" x14ac:dyDescent="0.25">
      <c r="A34" s="1"/>
      <c r="B34" s="17" t="s">
        <v>54</v>
      </c>
      <c r="C34" s="23" t="s">
        <v>55</v>
      </c>
      <c r="D34" s="24">
        <v>20922072</v>
      </c>
      <c r="E34" s="24">
        <v>235833</v>
      </c>
      <c r="F34" s="24">
        <f t="shared" si="1"/>
        <v>21157905</v>
      </c>
      <c r="G34" s="24">
        <v>5634416</v>
      </c>
      <c r="H34" s="24">
        <v>4879565</v>
      </c>
      <c r="I34" s="24">
        <f t="shared" si="2"/>
        <v>15523489</v>
      </c>
      <c r="L34" s="26"/>
      <c r="M34" s="26"/>
      <c r="N34" s="26"/>
      <c r="O34" s="26"/>
      <c r="P34" s="26"/>
      <c r="Q34" s="26"/>
    </row>
    <row r="35" spans="1:17" x14ac:dyDescent="0.25">
      <c r="A35" s="1"/>
      <c r="B35" s="17" t="s">
        <v>56</v>
      </c>
      <c r="C35" s="23" t="s">
        <v>57</v>
      </c>
      <c r="D35" s="24">
        <v>74847556</v>
      </c>
      <c r="E35" s="24">
        <v>7844472</v>
      </c>
      <c r="F35" s="24">
        <f t="shared" si="1"/>
        <v>82692028</v>
      </c>
      <c r="G35" s="24">
        <v>19727746</v>
      </c>
      <c r="H35" s="24">
        <v>17128274</v>
      </c>
      <c r="I35" s="24">
        <f t="shared" si="2"/>
        <v>62964282</v>
      </c>
      <c r="L35" s="26"/>
      <c r="M35" s="26"/>
      <c r="N35" s="26"/>
      <c r="O35" s="26"/>
      <c r="P35" s="26"/>
      <c r="Q35" s="26"/>
    </row>
    <row r="36" spans="1:17" x14ac:dyDescent="0.25">
      <c r="A36" s="1"/>
      <c r="B36" s="17" t="s">
        <v>58</v>
      </c>
      <c r="C36" s="23" t="s">
        <v>59</v>
      </c>
      <c r="D36" s="24">
        <v>36915177</v>
      </c>
      <c r="E36" s="24">
        <v>5510858</v>
      </c>
      <c r="F36" s="24">
        <f t="shared" si="1"/>
        <v>42426035</v>
      </c>
      <c r="G36" s="24">
        <v>11014398</v>
      </c>
      <c r="H36" s="24">
        <v>9738411</v>
      </c>
      <c r="I36" s="24">
        <f t="shared" si="2"/>
        <v>31411637</v>
      </c>
      <c r="L36" s="26"/>
      <c r="M36" s="26"/>
      <c r="N36" s="26"/>
      <c r="O36" s="26"/>
      <c r="P36" s="26"/>
      <c r="Q36" s="26"/>
    </row>
    <row r="37" spans="1:17" x14ac:dyDescent="0.25">
      <c r="A37" s="1"/>
      <c r="B37" s="27" t="s">
        <v>60</v>
      </c>
      <c r="C37" s="23" t="s">
        <v>61</v>
      </c>
      <c r="D37" s="24">
        <v>111177669</v>
      </c>
      <c r="E37" s="24">
        <v>14592450</v>
      </c>
      <c r="F37" s="24">
        <f t="shared" si="1"/>
        <v>125770119</v>
      </c>
      <c r="G37" s="24">
        <v>35766955</v>
      </c>
      <c r="H37" s="24">
        <v>31342340</v>
      </c>
      <c r="I37" s="24">
        <f t="shared" si="2"/>
        <v>90003164</v>
      </c>
      <c r="L37" s="26"/>
      <c r="M37" s="26"/>
      <c r="N37" s="26"/>
      <c r="O37" s="26"/>
      <c r="P37" s="26"/>
      <c r="Q37" s="26"/>
    </row>
    <row r="38" spans="1:17" x14ac:dyDescent="0.25">
      <c r="A38" s="1"/>
      <c r="B38" s="17" t="s">
        <v>62</v>
      </c>
      <c r="C38" s="23" t="s">
        <v>63</v>
      </c>
      <c r="D38" s="24">
        <v>51826961</v>
      </c>
      <c r="E38" s="24">
        <v>9521665</v>
      </c>
      <c r="F38" s="24">
        <f t="shared" si="1"/>
        <v>61348626</v>
      </c>
      <c r="G38" s="24">
        <v>15442386</v>
      </c>
      <c r="H38" s="24">
        <v>13590014</v>
      </c>
      <c r="I38" s="24">
        <f t="shared" si="2"/>
        <v>45906240</v>
      </c>
      <c r="L38" s="26"/>
      <c r="M38" s="26"/>
      <c r="N38" s="26"/>
      <c r="O38" s="26"/>
      <c r="P38" s="26"/>
      <c r="Q38" s="26"/>
    </row>
    <row r="39" spans="1:17" x14ac:dyDescent="0.25">
      <c r="A39" s="1"/>
      <c r="B39" s="17" t="s">
        <v>64</v>
      </c>
      <c r="C39" s="23" t="s">
        <v>65</v>
      </c>
      <c r="D39" s="24">
        <v>49215137</v>
      </c>
      <c r="E39" s="24">
        <v>3699336</v>
      </c>
      <c r="F39" s="24">
        <f t="shared" si="1"/>
        <v>52914473</v>
      </c>
      <c r="G39" s="24">
        <v>14285108</v>
      </c>
      <c r="H39" s="24">
        <v>12902473</v>
      </c>
      <c r="I39" s="24">
        <f t="shared" si="2"/>
        <v>38629365</v>
      </c>
      <c r="L39" s="26"/>
      <c r="M39" s="26"/>
      <c r="N39" s="26"/>
      <c r="O39" s="26"/>
      <c r="P39" s="26"/>
      <c r="Q39" s="26"/>
    </row>
    <row r="40" spans="1:17" x14ac:dyDescent="0.25">
      <c r="A40" s="1"/>
      <c r="B40" s="17" t="s">
        <v>66</v>
      </c>
      <c r="C40" s="23" t="s">
        <v>67</v>
      </c>
      <c r="D40" s="25">
        <v>53342569</v>
      </c>
      <c r="E40" s="25">
        <v>2912878</v>
      </c>
      <c r="F40" s="25">
        <f t="shared" si="1"/>
        <v>56255447</v>
      </c>
      <c r="G40" s="25">
        <v>13565704</v>
      </c>
      <c r="H40" s="25">
        <v>11758748</v>
      </c>
      <c r="I40" s="25">
        <f t="shared" si="2"/>
        <v>42689743</v>
      </c>
      <c r="L40" s="26"/>
      <c r="M40" s="26"/>
      <c r="N40" s="26"/>
      <c r="O40" s="26"/>
      <c r="P40" s="26"/>
      <c r="Q40" s="26"/>
    </row>
    <row r="41" spans="1:17" x14ac:dyDescent="0.25">
      <c r="A41" s="1"/>
      <c r="B41" s="17" t="s">
        <v>68</v>
      </c>
      <c r="C41" s="23" t="s">
        <v>69</v>
      </c>
      <c r="D41" s="24">
        <v>27382765</v>
      </c>
      <c r="E41" s="24">
        <v>5128393</v>
      </c>
      <c r="F41" s="24">
        <f t="shared" si="1"/>
        <v>32511158</v>
      </c>
      <c r="G41" s="24">
        <v>9376420</v>
      </c>
      <c r="H41" s="24">
        <v>8147181</v>
      </c>
      <c r="I41" s="24">
        <f t="shared" si="2"/>
        <v>23134738</v>
      </c>
      <c r="L41" s="26"/>
      <c r="M41" s="26"/>
      <c r="N41" s="26"/>
      <c r="O41" s="26"/>
      <c r="P41" s="26"/>
      <c r="Q41" s="26"/>
    </row>
    <row r="42" spans="1:17" ht="15.75" customHeight="1" x14ac:dyDescent="0.25">
      <c r="A42" s="1"/>
      <c r="B42" s="17" t="s">
        <v>70</v>
      </c>
      <c r="C42" s="23" t="s">
        <v>71</v>
      </c>
      <c r="D42" s="24">
        <v>41915605</v>
      </c>
      <c r="E42" s="24">
        <v>3455092</v>
      </c>
      <c r="F42" s="24">
        <f t="shared" si="1"/>
        <v>45370697</v>
      </c>
      <c r="G42" s="24">
        <v>12455478</v>
      </c>
      <c r="H42" s="24">
        <v>11363751</v>
      </c>
      <c r="I42" s="24">
        <f t="shared" si="2"/>
        <v>32915219</v>
      </c>
      <c r="L42" s="26"/>
      <c r="M42" s="26"/>
      <c r="N42" s="26"/>
      <c r="O42" s="26"/>
      <c r="P42" s="26"/>
      <c r="Q42" s="26"/>
    </row>
    <row r="43" spans="1:17" x14ac:dyDescent="0.25">
      <c r="A43" s="1"/>
      <c r="B43" s="17" t="s">
        <v>72</v>
      </c>
      <c r="C43" s="23" t="s">
        <v>73</v>
      </c>
      <c r="D43" s="24">
        <v>9901993</v>
      </c>
      <c r="E43" s="24">
        <v>604455</v>
      </c>
      <c r="F43" s="24">
        <f t="shared" si="1"/>
        <v>10506448</v>
      </c>
      <c r="G43" s="24">
        <v>3089377</v>
      </c>
      <c r="H43" s="24">
        <v>2675219</v>
      </c>
      <c r="I43" s="24">
        <f t="shared" si="2"/>
        <v>7417071</v>
      </c>
      <c r="L43" s="26"/>
      <c r="M43" s="26"/>
      <c r="N43" s="26"/>
      <c r="O43" s="26"/>
      <c r="P43" s="26"/>
      <c r="Q43" s="26"/>
    </row>
    <row r="44" spans="1:17" x14ac:dyDescent="0.25">
      <c r="A44" s="1"/>
      <c r="B44" s="17" t="s">
        <v>74</v>
      </c>
      <c r="C44" s="23" t="s">
        <v>75</v>
      </c>
      <c r="D44" s="24">
        <v>18011305</v>
      </c>
      <c r="E44" s="24">
        <v>530462</v>
      </c>
      <c r="F44" s="24">
        <f t="shared" si="1"/>
        <v>18541767</v>
      </c>
      <c r="G44" s="24">
        <v>4610699</v>
      </c>
      <c r="H44" s="24">
        <v>4005199</v>
      </c>
      <c r="I44" s="24">
        <f t="shared" si="2"/>
        <v>13931068</v>
      </c>
      <c r="L44" s="26"/>
      <c r="M44" s="26"/>
      <c r="N44" s="26"/>
      <c r="O44" s="26"/>
      <c r="P44" s="26"/>
      <c r="Q44" s="26"/>
    </row>
    <row r="45" spans="1:17" x14ac:dyDescent="0.25">
      <c r="A45" s="1"/>
      <c r="B45" s="17" t="s">
        <v>76</v>
      </c>
      <c r="C45" s="23" t="s">
        <v>77</v>
      </c>
      <c r="D45" s="24">
        <v>24816535</v>
      </c>
      <c r="E45" s="24">
        <v>-86258</v>
      </c>
      <c r="F45" s="24">
        <f t="shared" si="1"/>
        <v>24730277</v>
      </c>
      <c r="G45" s="24">
        <v>5096393</v>
      </c>
      <c r="H45" s="24">
        <v>4578677</v>
      </c>
      <c r="I45" s="24">
        <f t="shared" si="2"/>
        <v>19633884</v>
      </c>
      <c r="L45" s="26"/>
      <c r="M45" s="26"/>
      <c r="N45" s="26"/>
      <c r="O45" s="26"/>
      <c r="P45" s="26"/>
      <c r="Q45" s="26"/>
    </row>
    <row r="46" spans="1:17" x14ac:dyDescent="0.25">
      <c r="A46" s="1"/>
      <c r="B46" s="17" t="s">
        <v>78</v>
      </c>
      <c r="C46" s="23" t="s">
        <v>79</v>
      </c>
      <c r="D46" s="24">
        <v>21513259</v>
      </c>
      <c r="E46" s="24">
        <v>5943959</v>
      </c>
      <c r="F46" s="24">
        <f t="shared" si="1"/>
        <v>27457218</v>
      </c>
      <c r="G46" s="24">
        <v>4177469</v>
      </c>
      <c r="H46" s="24">
        <v>3840501</v>
      </c>
      <c r="I46" s="24">
        <f t="shared" si="2"/>
        <v>23279749</v>
      </c>
      <c r="L46" s="26"/>
      <c r="M46" s="26"/>
      <c r="N46" s="26"/>
      <c r="O46" s="26"/>
      <c r="P46" s="26"/>
      <c r="Q46" s="26"/>
    </row>
    <row r="47" spans="1:17" x14ac:dyDescent="0.25">
      <c r="A47" s="1"/>
      <c r="B47" s="17" t="s">
        <v>80</v>
      </c>
      <c r="C47" s="23" t="s">
        <v>81</v>
      </c>
      <c r="D47" s="24">
        <v>3884619</v>
      </c>
      <c r="E47" s="24">
        <v>-23834</v>
      </c>
      <c r="F47" s="24">
        <f t="shared" si="1"/>
        <v>3860785</v>
      </c>
      <c r="G47" s="24">
        <v>702012</v>
      </c>
      <c r="H47" s="24">
        <v>626551</v>
      </c>
      <c r="I47" s="24">
        <f t="shared" si="2"/>
        <v>3158773</v>
      </c>
      <c r="L47" s="26"/>
      <c r="M47" s="26"/>
      <c r="N47" s="26"/>
      <c r="O47" s="26"/>
      <c r="P47" s="26"/>
      <c r="Q47" s="26"/>
    </row>
    <row r="48" spans="1:17" x14ac:dyDescent="0.25">
      <c r="A48" s="1"/>
      <c r="B48" s="17" t="s">
        <v>82</v>
      </c>
      <c r="C48" s="23" t="s">
        <v>83</v>
      </c>
      <c r="D48" s="24">
        <v>2406538</v>
      </c>
      <c r="E48" s="24">
        <v>-39333</v>
      </c>
      <c r="F48" s="24">
        <f t="shared" si="1"/>
        <v>2367205</v>
      </c>
      <c r="G48" s="24">
        <v>469552</v>
      </c>
      <c r="H48" s="24">
        <v>366592</v>
      </c>
      <c r="I48" s="24">
        <f t="shared" si="2"/>
        <v>1897653</v>
      </c>
      <c r="L48" s="26"/>
      <c r="M48" s="26"/>
      <c r="N48" s="26"/>
      <c r="O48" s="26"/>
      <c r="P48" s="26"/>
      <c r="Q48" s="26"/>
    </row>
    <row r="49" spans="1:17" x14ac:dyDescent="0.25">
      <c r="A49" s="1"/>
      <c r="B49" s="17" t="s">
        <v>84</v>
      </c>
      <c r="C49" s="23" t="s">
        <v>85</v>
      </c>
      <c r="D49" s="24">
        <v>12917589</v>
      </c>
      <c r="E49" s="24">
        <v>16497</v>
      </c>
      <c r="F49" s="24">
        <f t="shared" si="1"/>
        <v>12934086</v>
      </c>
      <c r="G49" s="24">
        <v>3080388</v>
      </c>
      <c r="H49" s="24">
        <v>2673239</v>
      </c>
      <c r="I49" s="24">
        <f t="shared" si="2"/>
        <v>9853698</v>
      </c>
      <c r="L49" s="26"/>
      <c r="M49" s="26"/>
      <c r="N49" s="26"/>
      <c r="O49" s="26"/>
      <c r="P49" s="26"/>
      <c r="Q49" s="26"/>
    </row>
    <row r="50" spans="1:17" hidden="1" x14ac:dyDescent="0.25">
      <c r="A50" s="1"/>
      <c r="B50" s="17"/>
      <c r="C50" s="23" t="s">
        <v>86</v>
      </c>
      <c r="D50" s="24">
        <v>0</v>
      </c>
      <c r="E50" s="24">
        <v>0</v>
      </c>
      <c r="F50" s="24">
        <f t="shared" si="1"/>
        <v>0</v>
      </c>
      <c r="G50" s="24">
        <v>0</v>
      </c>
      <c r="H50" s="24">
        <v>0</v>
      </c>
      <c r="I50" s="24">
        <f t="shared" si="2"/>
        <v>0</v>
      </c>
      <c r="L50" s="26"/>
      <c r="M50" s="26"/>
      <c r="N50" s="26"/>
      <c r="O50" s="26"/>
      <c r="P50" s="26"/>
      <c r="Q50" s="26"/>
    </row>
    <row r="51" spans="1:17" x14ac:dyDescent="0.25">
      <c r="A51" s="1"/>
      <c r="B51" s="17" t="s">
        <v>87</v>
      </c>
      <c r="C51" s="23" t="s">
        <v>88</v>
      </c>
      <c r="D51" s="24">
        <v>23337672</v>
      </c>
      <c r="E51" s="24">
        <v>2113090</v>
      </c>
      <c r="F51" s="24">
        <f t="shared" si="1"/>
        <v>25450762</v>
      </c>
      <c r="G51" s="24">
        <v>9157705</v>
      </c>
      <c r="H51" s="24">
        <v>8830135</v>
      </c>
      <c r="I51" s="24">
        <f t="shared" si="2"/>
        <v>16293057</v>
      </c>
      <c r="L51" s="26"/>
      <c r="M51" s="26"/>
      <c r="N51" s="26"/>
      <c r="O51" s="26"/>
      <c r="P51" s="26"/>
      <c r="Q51" s="26"/>
    </row>
    <row r="52" spans="1:17" x14ac:dyDescent="0.25">
      <c r="A52" s="1"/>
      <c r="B52" s="17" t="s">
        <v>89</v>
      </c>
      <c r="C52" s="23" t="s">
        <v>90</v>
      </c>
      <c r="D52" s="24">
        <v>14586348</v>
      </c>
      <c r="E52" s="24">
        <v>-128259</v>
      </c>
      <c r="F52" s="24">
        <f t="shared" si="1"/>
        <v>14458089</v>
      </c>
      <c r="G52" s="24">
        <v>2034779</v>
      </c>
      <c r="H52" s="24">
        <v>1809748</v>
      </c>
      <c r="I52" s="24">
        <f t="shared" si="2"/>
        <v>12423310</v>
      </c>
      <c r="L52" s="26"/>
      <c r="M52" s="26"/>
      <c r="N52" s="26"/>
      <c r="O52" s="26"/>
      <c r="P52" s="26"/>
      <c r="Q52" s="26"/>
    </row>
    <row r="53" spans="1:17" x14ac:dyDescent="0.25">
      <c r="A53" s="1"/>
      <c r="B53" s="17" t="s">
        <v>91</v>
      </c>
      <c r="C53" s="23" t="s">
        <v>92</v>
      </c>
      <c r="D53" s="24">
        <v>72562344</v>
      </c>
      <c r="E53" s="24">
        <v>-458766</v>
      </c>
      <c r="F53" s="24">
        <f t="shared" si="1"/>
        <v>72103578</v>
      </c>
      <c r="G53" s="24">
        <v>17993884</v>
      </c>
      <c r="H53" s="24">
        <v>17155172</v>
      </c>
      <c r="I53" s="24">
        <f t="shared" si="2"/>
        <v>54109694</v>
      </c>
      <c r="L53" s="26"/>
      <c r="M53" s="26"/>
      <c r="N53" s="26"/>
      <c r="O53" s="26"/>
      <c r="P53" s="26"/>
      <c r="Q53" s="26"/>
    </row>
    <row r="54" spans="1:17" x14ac:dyDescent="0.25">
      <c r="A54" s="1"/>
      <c r="B54" s="17" t="s">
        <v>93</v>
      </c>
      <c r="C54" s="23" t="s">
        <v>94</v>
      </c>
      <c r="D54" s="24">
        <v>118137351</v>
      </c>
      <c r="E54" s="24">
        <v>50757248</v>
      </c>
      <c r="F54" s="24">
        <f t="shared" si="1"/>
        <v>168894599</v>
      </c>
      <c r="G54" s="24">
        <v>35824881</v>
      </c>
      <c r="H54" s="24">
        <v>34416928</v>
      </c>
      <c r="I54" s="24">
        <f t="shared" si="2"/>
        <v>133069718</v>
      </c>
      <c r="L54" s="26"/>
      <c r="M54" s="26"/>
      <c r="N54" s="26"/>
      <c r="O54" s="26"/>
      <c r="P54" s="26"/>
      <c r="Q54" s="26"/>
    </row>
    <row r="55" spans="1:17" x14ac:dyDescent="0.25">
      <c r="A55" s="1"/>
      <c r="B55" s="17" t="s">
        <v>95</v>
      </c>
      <c r="C55" s="23" t="s">
        <v>96</v>
      </c>
      <c r="D55" s="24">
        <v>47950229</v>
      </c>
      <c r="E55" s="24">
        <v>-1525998</v>
      </c>
      <c r="F55" s="24">
        <f t="shared" si="1"/>
        <v>46424231</v>
      </c>
      <c r="G55" s="24">
        <v>11531900</v>
      </c>
      <c r="H55" s="24">
        <v>11363846</v>
      </c>
      <c r="I55" s="24">
        <f t="shared" si="2"/>
        <v>34892331</v>
      </c>
      <c r="L55" s="26"/>
      <c r="M55" s="26"/>
      <c r="N55" s="26"/>
      <c r="O55" s="26"/>
      <c r="P55" s="26"/>
      <c r="Q55" s="26"/>
    </row>
    <row r="56" spans="1:17" x14ac:dyDescent="0.25">
      <c r="A56" s="1"/>
      <c r="B56" s="17" t="s">
        <v>97</v>
      </c>
      <c r="C56" s="23" t="s">
        <v>98</v>
      </c>
      <c r="D56" s="24">
        <v>12792454</v>
      </c>
      <c r="E56" s="24">
        <v>-4259</v>
      </c>
      <c r="F56" s="24">
        <f t="shared" si="1"/>
        <v>12788195</v>
      </c>
      <c r="G56" s="24">
        <v>2431869</v>
      </c>
      <c r="H56" s="24">
        <v>2210895</v>
      </c>
      <c r="I56" s="24">
        <f t="shared" si="2"/>
        <v>10356326</v>
      </c>
      <c r="L56" s="26"/>
      <c r="M56" s="26"/>
      <c r="N56" s="26"/>
      <c r="O56" s="26"/>
      <c r="P56" s="26"/>
      <c r="Q56" s="26"/>
    </row>
    <row r="57" spans="1:17" x14ac:dyDescent="0.25">
      <c r="A57" s="1"/>
      <c r="B57" s="17" t="s">
        <v>99</v>
      </c>
      <c r="C57" s="23" t="s">
        <v>100</v>
      </c>
      <c r="D57" s="24">
        <v>52795039</v>
      </c>
      <c r="E57" s="24">
        <v>-23941990</v>
      </c>
      <c r="F57" s="24">
        <f t="shared" si="1"/>
        <v>28853049</v>
      </c>
      <c r="G57" s="24">
        <v>12277991</v>
      </c>
      <c r="H57" s="24">
        <v>11743357</v>
      </c>
      <c r="I57" s="24">
        <f t="shared" si="2"/>
        <v>16575058</v>
      </c>
      <c r="L57" s="26"/>
      <c r="M57" s="26"/>
      <c r="N57" s="26"/>
      <c r="O57" s="26"/>
      <c r="P57" s="26"/>
      <c r="Q57" s="26"/>
    </row>
    <row r="58" spans="1:17" x14ac:dyDescent="0.25">
      <c r="A58" s="1"/>
      <c r="B58" s="17" t="s">
        <v>101</v>
      </c>
      <c r="C58" s="23" t="s">
        <v>102</v>
      </c>
      <c r="D58" s="24">
        <v>710262452</v>
      </c>
      <c r="E58" s="24">
        <v>-145233785</v>
      </c>
      <c r="F58" s="24">
        <f t="shared" si="1"/>
        <v>565028667</v>
      </c>
      <c r="G58" s="24">
        <v>121495197</v>
      </c>
      <c r="H58" s="24">
        <v>120594136</v>
      </c>
      <c r="I58" s="24">
        <f t="shared" si="2"/>
        <v>443533470</v>
      </c>
      <c r="L58" s="26"/>
      <c r="M58" s="26"/>
      <c r="N58" s="26"/>
      <c r="O58" s="26"/>
      <c r="P58" s="26"/>
      <c r="Q58" s="26"/>
    </row>
    <row r="59" spans="1:17" x14ac:dyDescent="0.25">
      <c r="A59" s="1"/>
      <c r="B59" s="17" t="s">
        <v>103</v>
      </c>
      <c r="C59" s="23" t="s">
        <v>104</v>
      </c>
      <c r="D59" s="24">
        <v>199639205</v>
      </c>
      <c r="E59" s="24">
        <v>-102885755</v>
      </c>
      <c r="F59" s="24">
        <f t="shared" si="1"/>
        <v>96753450</v>
      </c>
      <c r="G59" s="24">
        <v>11140582</v>
      </c>
      <c r="H59" s="24">
        <v>10869427</v>
      </c>
      <c r="I59" s="24">
        <f t="shared" si="2"/>
        <v>85612868</v>
      </c>
      <c r="L59" s="26"/>
      <c r="M59" s="26"/>
      <c r="N59" s="26"/>
      <c r="O59" s="26"/>
      <c r="P59" s="26"/>
      <c r="Q59" s="26"/>
    </row>
    <row r="60" spans="1:17" x14ac:dyDescent="0.25">
      <c r="A60" s="1"/>
      <c r="B60" s="17" t="s">
        <v>105</v>
      </c>
      <c r="C60" s="23" t="s">
        <v>106</v>
      </c>
      <c r="D60" s="24">
        <v>45645322</v>
      </c>
      <c r="E60" s="24">
        <v>5601318</v>
      </c>
      <c r="F60" s="24">
        <f t="shared" si="1"/>
        <v>51246640</v>
      </c>
      <c r="G60" s="24">
        <v>7463422</v>
      </c>
      <c r="H60" s="24">
        <v>7240782</v>
      </c>
      <c r="I60" s="24">
        <f t="shared" si="2"/>
        <v>43783218</v>
      </c>
      <c r="L60" s="26"/>
      <c r="M60" s="26"/>
      <c r="N60" s="26"/>
      <c r="O60" s="26"/>
      <c r="P60" s="26"/>
      <c r="Q60" s="26"/>
    </row>
    <row r="61" spans="1:17" x14ac:dyDescent="0.25">
      <c r="A61" s="1"/>
      <c r="B61" s="17" t="s">
        <v>107</v>
      </c>
      <c r="C61" s="23" t="s">
        <v>108</v>
      </c>
      <c r="D61" s="24">
        <v>3211206</v>
      </c>
      <c r="E61" s="24">
        <v>61660</v>
      </c>
      <c r="F61" s="24">
        <f t="shared" si="1"/>
        <v>3272866</v>
      </c>
      <c r="G61" s="24">
        <v>831001</v>
      </c>
      <c r="H61" s="24">
        <v>713547</v>
      </c>
      <c r="I61" s="24">
        <f t="shared" si="2"/>
        <v>2441865</v>
      </c>
      <c r="L61" s="26"/>
      <c r="M61" s="26"/>
      <c r="N61" s="26"/>
      <c r="O61" s="26"/>
      <c r="P61" s="26"/>
      <c r="Q61" s="26"/>
    </row>
    <row r="62" spans="1:17" x14ac:dyDescent="0.25">
      <c r="A62" s="1"/>
      <c r="B62" s="17" t="s">
        <v>109</v>
      </c>
      <c r="C62" s="23" t="s">
        <v>110</v>
      </c>
      <c r="D62" s="24">
        <v>4521829</v>
      </c>
      <c r="E62" s="24">
        <v>1338060</v>
      </c>
      <c r="F62" s="24">
        <f t="shared" si="1"/>
        <v>5859889</v>
      </c>
      <c r="G62" s="24">
        <v>3250801</v>
      </c>
      <c r="H62" s="24">
        <v>3177439</v>
      </c>
      <c r="I62" s="24">
        <f t="shared" si="2"/>
        <v>2609088</v>
      </c>
      <c r="L62" s="26"/>
      <c r="M62" s="26"/>
      <c r="N62" s="26"/>
      <c r="O62" s="26"/>
      <c r="P62" s="26"/>
      <c r="Q62" s="26"/>
    </row>
    <row r="63" spans="1:17" x14ac:dyDescent="0.25">
      <c r="A63" s="1"/>
      <c r="B63" s="17" t="s">
        <v>111</v>
      </c>
      <c r="C63" s="23" t="s">
        <v>112</v>
      </c>
      <c r="D63" s="24">
        <v>1097449</v>
      </c>
      <c r="E63" s="24">
        <v>19818</v>
      </c>
      <c r="F63" s="24">
        <f t="shared" si="1"/>
        <v>1117267</v>
      </c>
      <c r="G63" s="24">
        <v>352177</v>
      </c>
      <c r="H63" s="24">
        <v>325490</v>
      </c>
      <c r="I63" s="24">
        <f t="shared" si="2"/>
        <v>765090</v>
      </c>
      <c r="L63" s="26"/>
      <c r="M63" s="26"/>
      <c r="N63" s="26"/>
      <c r="O63" s="26"/>
      <c r="P63" s="26"/>
      <c r="Q63" s="26"/>
    </row>
    <row r="64" spans="1:17" x14ac:dyDescent="0.25">
      <c r="A64" s="1"/>
      <c r="B64" s="17" t="s">
        <v>113</v>
      </c>
      <c r="C64" s="23" t="s">
        <v>114</v>
      </c>
      <c r="D64" s="24">
        <v>29230085</v>
      </c>
      <c r="E64" s="24">
        <v>-166506</v>
      </c>
      <c r="F64" s="24">
        <f t="shared" si="1"/>
        <v>29063579</v>
      </c>
      <c r="G64" s="24">
        <v>6198848</v>
      </c>
      <c r="H64" s="24">
        <v>5777309</v>
      </c>
      <c r="I64" s="24">
        <f t="shared" si="2"/>
        <v>22864731</v>
      </c>
      <c r="L64" s="26"/>
      <c r="M64" s="26"/>
      <c r="N64" s="26"/>
      <c r="O64" s="26"/>
      <c r="P64" s="26"/>
      <c r="Q64" s="26"/>
    </row>
    <row r="65" spans="1:17" x14ac:dyDescent="0.25">
      <c r="A65" s="1"/>
      <c r="B65" s="17" t="s">
        <v>115</v>
      </c>
      <c r="C65" s="23" t="s">
        <v>116</v>
      </c>
      <c r="D65" s="24">
        <v>12259245</v>
      </c>
      <c r="E65" s="24">
        <v>13773766</v>
      </c>
      <c r="F65" s="24">
        <f t="shared" si="1"/>
        <v>26033011</v>
      </c>
      <c r="G65" s="24">
        <v>16997836</v>
      </c>
      <c r="H65" s="24">
        <v>16784634</v>
      </c>
      <c r="I65" s="24">
        <f t="shared" si="2"/>
        <v>9035175</v>
      </c>
      <c r="L65" s="26"/>
      <c r="M65" s="26"/>
      <c r="N65" s="26"/>
      <c r="O65" s="26"/>
      <c r="P65" s="26"/>
      <c r="Q65" s="26"/>
    </row>
    <row r="66" spans="1:17" x14ac:dyDescent="0.25">
      <c r="A66" s="1"/>
      <c r="B66" s="17" t="s">
        <v>117</v>
      </c>
      <c r="C66" s="23" t="s">
        <v>118</v>
      </c>
      <c r="D66" s="25">
        <v>43216131</v>
      </c>
      <c r="E66" s="25">
        <v>20497849</v>
      </c>
      <c r="F66" s="24">
        <f t="shared" si="1"/>
        <v>63713980</v>
      </c>
      <c r="G66" s="25">
        <v>13653135</v>
      </c>
      <c r="H66" s="25">
        <v>12677440</v>
      </c>
      <c r="I66" s="25">
        <f t="shared" si="2"/>
        <v>50060845</v>
      </c>
      <c r="L66" s="26"/>
      <c r="M66" s="26"/>
      <c r="N66" s="26"/>
      <c r="O66" s="26"/>
      <c r="P66" s="26"/>
      <c r="Q66" s="26"/>
    </row>
    <row r="67" spans="1:17" x14ac:dyDescent="0.25">
      <c r="A67" s="1"/>
      <c r="B67" s="17" t="s">
        <v>119</v>
      </c>
      <c r="C67" s="23" t="s">
        <v>120</v>
      </c>
      <c r="D67" s="24">
        <v>186557377</v>
      </c>
      <c r="E67" s="24">
        <v>107236905</v>
      </c>
      <c r="F67" s="24">
        <f t="shared" si="1"/>
        <v>293794282</v>
      </c>
      <c r="G67" s="24">
        <v>2168056</v>
      </c>
      <c r="H67" s="24">
        <v>1834492</v>
      </c>
      <c r="I67" s="24">
        <f t="shared" si="2"/>
        <v>291626226</v>
      </c>
      <c r="L67" s="26"/>
      <c r="M67" s="26"/>
      <c r="N67" s="26"/>
      <c r="O67" s="26"/>
      <c r="P67" s="26"/>
      <c r="Q67" s="26"/>
    </row>
    <row r="68" spans="1:17" x14ac:dyDescent="0.25">
      <c r="A68" s="1"/>
      <c r="B68" s="17" t="s">
        <v>121</v>
      </c>
      <c r="C68" s="23" t="s">
        <v>122</v>
      </c>
      <c r="D68" s="24">
        <v>138145961</v>
      </c>
      <c r="E68" s="24">
        <v>56230812</v>
      </c>
      <c r="F68" s="24">
        <f t="shared" si="1"/>
        <v>194376773</v>
      </c>
      <c r="G68" s="24">
        <v>42727105</v>
      </c>
      <c r="H68" s="24">
        <v>40470168</v>
      </c>
      <c r="I68" s="24">
        <f t="shared" si="2"/>
        <v>151649668</v>
      </c>
      <c r="L68" s="26"/>
      <c r="M68" s="26"/>
      <c r="N68" s="26"/>
      <c r="O68" s="26"/>
      <c r="P68" s="26"/>
      <c r="Q68" s="26"/>
    </row>
    <row r="69" spans="1:17" x14ac:dyDescent="0.25">
      <c r="A69" s="1"/>
      <c r="B69" s="17" t="s">
        <v>123</v>
      </c>
      <c r="C69" s="23" t="s">
        <v>124</v>
      </c>
      <c r="D69" s="24">
        <v>3025562</v>
      </c>
      <c r="E69" s="24">
        <v>47386</v>
      </c>
      <c r="F69" s="24">
        <f t="shared" si="1"/>
        <v>3072948</v>
      </c>
      <c r="G69" s="24">
        <v>644514</v>
      </c>
      <c r="H69" s="24">
        <v>563786</v>
      </c>
      <c r="I69" s="24">
        <f t="shared" si="2"/>
        <v>2428434</v>
      </c>
      <c r="L69" s="26"/>
      <c r="M69" s="26"/>
      <c r="N69" s="26"/>
      <c r="O69" s="26"/>
      <c r="P69" s="26"/>
      <c r="Q69" s="26"/>
    </row>
    <row r="70" spans="1:17" x14ac:dyDescent="0.25">
      <c r="A70" s="1"/>
      <c r="B70" s="17" t="s">
        <v>125</v>
      </c>
      <c r="C70" s="23" t="s">
        <v>126</v>
      </c>
      <c r="D70" s="24">
        <v>21169694</v>
      </c>
      <c r="E70" s="24">
        <v>-215330</v>
      </c>
      <c r="F70" s="24">
        <f t="shared" si="1"/>
        <v>20954364</v>
      </c>
      <c r="G70" s="24">
        <v>907672</v>
      </c>
      <c r="H70" s="24">
        <v>851480</v>
      </c>
      <c r="I70" s="24">
        <f t="shared" si="2"/>
        <v>20046692</v>
      </c>
      <c r="L70" s="26"/>
      <c r="M70" s="26"/>
      <c r="N70" s="26"/>
      <c r="O70" s="26"/>
      <c r="P70" s="26"/>
      <c r="Q70" s="26"/>
    </row>
    <row r="71" spans="1:17" x14ac:dyDescent="0.25">
      <c r="A71" s="1"/>
      <c r="B71" s="17" t="s">
        <v>127</v>
      </c>
      <c r="C71" s="23" t="s">
        <v>128</v>
      </c>
      <c r="D71" s="24">
        <v>49800</v>
      </c>
      <c r="E71" s="24">
        <v>-996</v>
      </c>
      <c r="F71" s="24">
        <f t="shared" si="1"/>
        <v>48804</v>
      </c>
      <c r="G71" s="24">
        <v>1570</v>
      </c>
      <c r="H71" s="24">
        <v>1570</v>
      </c>
      <c r="I71" s="24">
        <f t="shared" si="2"/>
        <v>47234</v>
      </c>
      <c r="L71" s="26"/>
      <c r="M71" s="26"/>
      <c r="N71" s="26"/>
      <c r="O71" s="26"/>
      <c r="P71" s="26"/>
      <c r="Q71" s="26"/>
    </row>
    <row r="72" spans="1:17" x14ac:dyDescent="0.25">
      <c r="A72" s="1"/>
      <c r="B72" s="17" t="s">
        <v>129</v>
      </c>
      <c r="C72" s="23" t="s">
        <v>130</v>
      </c>
      <c r="D72" s="24">
        <v>6892919</v>
      </c>
      <c r="E72" s="24">
        <v>373505</v>
      </c>
      <c r="F72" s="24">
        <f t="shared" si="1"/>
        <v>7266424</v>
      </c>
      <c r="G72" s="24">
        <v>1032245</v>
      </c>
      <c r="H72" s="24">
        <v>937244</v>
      </c>
      <c r="I72" s="24">
        <f t="shared" si="2"/>
        <v>6234179</v>
      </c>
      <c r="L72" s="26"/>
      <c r="M72" s="26"/>
      <c r="N72" s="26"/>
      <c r="O72" s="26"/>
      <c r="P72" s="26"/>
      <c r="Q72" s="26"/>
    </row>
    <row r="73" spans="1:17" x14ac:dyDescent="0.25">
      <c r="A73" s="1"/>
      <c r="B73" s="17" t="s">
        <v>131</v>
      </c>
      <c r="C73" s="23" t="s">
        <v>132</v>
      </c>
      <c r="D73" s="25">
        <v>195496163</v>
      </c>
      <c r="E73" s="25">
        <v>325193</v>
      </c>
      <c r="F73" s="24">
        <f t="shared" si="1"/>
        <v>195821356</v>
      </c>
      <c r="G73" s="25">
        <v>16512517</v>
      </c>
      <c r="H73" s="25">
        <v>16208122</v>
      </c>
      <c r="I73" s="25">
        <f t="shared" si="2"/>
        <v>179308839</v>
      </c>
      <c r="L73" s="26"/>
      <c r="M73" s="26"/>
      <c r="N73" s="26"/>
      <c r="O73" s="26"/>
      <c r="P73" s="26"/>
      <c r="Q73" s="26"/>
    </row>
    <row r="74" spans="1:17" x14ac:dyDescent="0.25">
      <c r="A74" s="1"/>
      <c r="B74" s="17" t="s">
        <v>133</v>
      </c>
      <c r="C74" s="23" t="s">
        <v>134</v>
      </c>
      <c r="D74" s="24">
        <v>25259883</v>
      </c>
      <c r="E74" s="24">
        <v>1203354</v>
      </c>
      <c r="F74" s="24">
        <f t="shared" si="1"/>
        <v>26463237</v>
      </c>
      <c r="G74" s="24">
        <v>6813414</v>
      </c>
      <c r="H74" s="24">
        <v>5881450</v>
      </c>
      <c r="I74" s="24">
        <f t="shared" si="2"/>
        <v>19649823</v>
      </c>
      <c r="L74" s="26"/>
      <c r="M74" s="26"/>
      <c r="N74" s="26"/>
      <c r="O74" s="26"/>
      <c r="P74" s="26"/>
      <c r="Q74" s="26"/>
    </row>
    <row r="75" spans="1:17" x14ac:dyDescent="0.25">
      <c r="A75" s="1"/>
      <c r="B75" s="17" t="s">
        <v>135</v>
      </c>
      <c r="C75" s="23" t="s">
        <v>136</v>
      </c>
      <c r="D75" s="24">
        <v>37401365</v>
      </c>
      <c r="E75" s="24">
        <v>1404797</v>
      </c>
      <c r="F75" s="24">
        <f t="shared" si="1"/>
        <v>38806162</v>
      </c>
      <c r="G75" s="24">
        <v>10228423</v>
      </c>
      <c r="H75" s="24">
        <v>8756511</v>
      </c>
      <c r="I75" s="24">
        <f t="shared" si="2"/>
        <v>28577739</v>
      </c>
      <c r="L75" s="26"/>
      <c r="M75" s="26"/>
      <c r="N75" s="26"/>
      <c r="O75" s="26"/>
      <c r="P75" s="26"/>
      <c r="Q75" s="26"/>
    </row>
    <row r="76" spans="1:17" x14ac:dyDescent="0.25">
      <c r="A76" s="1"/>
      <c r="B76" s="17" t="s">
        <v>137</v>
      </c>
      <c r="C76" s="23" t="s">
        <v>138</v>
      </c>
      <c r="D76" s="24">
        <v>34292541</v>
      </c>
      <c r="E76" s="24">
        <v>1099533</v>
      </c>
      <c r="F76" s="24">
        <f t="shared" si="1"/>
        <v>35392074</v>
      </c>
      <c r="G76" s="24">
        <v>9169738</v>
      </c>
      <c r="H76" s="24">
        <v>7930306</v>
      </c>
      <c r="I76" s="24">
        <f t="shared" si="2"/>
        <v>26222336</v>
      </c>
      <c r="L76" s="26"/>
      <c r="M76" s="26"/>
      <c r="N76" s="26"/>
      <c r="O76" s="26"/>
      <c r="P76" s="26"/>
      <c r="Q76" s="26"/>
    </row>
    <row r="77" spans="1:17" x14ac:dyDescent="0.25">
      <c r="A77" s="1"/>
      <c r="B77" s="17" t="s">
        <v>139</v>
      </c>
      <c r="C77" s="23" t="s">
        <v>140</v>
      </c>
      <c r="D77" s="24">
        <v>67679591</v>
      </c>
      <c r="E77" s="24">
        <v>4893377</v>
      </c>
      <c r="F77" s="24">
        <f t="shared" si="1"/>
        <v>72572968</v>
      </c>
      <c r="G77" s="24">
        <v>19405104</v>
      </c>
      <c r="H77" s="24">
        <v>16775644</v>
      </c>
      <c r="I77" s="24">
        <f t="shared" si="2"/>
        <v>53167864</v>
      </c>
      <c r="L77" s="26"/>
      <c r="M77" s="26"/>
      <c r="N77" s="26"/>
      <c r="O77" s="26"/>
      <c r="P77" s="26"/>
      <c r="Q77" s="26"/>
    </row>
    <row r="78" spans="1:17" x14ac:dyDescent="0.25">
      <c r="A78" s="1"/>
      <c r="B78" s="17" t="s">
        <v>141</v>
      </c>
      <c r="C78" s="23" t="s">
        <v>142</v>
      </c>
      <c r="D78" s="24">
        <v>67054273</v>
      </c>
      <c r="E78" s="24">
        <v>3889302</v>
      </c>
      <c r="F78" s="24">
        <f t="shared" si="1"/>
        <v>70943575</v>
      </c>
      <c r="G78" s="24">
        <v>18189148</v>
      </c>
      <c r="H78" s="24">
        <v>15684560</v>
      </c>
      <c r="I78" s="24">
        <f t="shared" si="2"/>
        <v>52754427</v>
      </c>
      <c r="L78" s="26"/>
      <c r="M78" s="26"/>
      <c r="N78" s="26"/>
      <c r="O78" s="26"/>
      <c r="P78" s="26"/>
      <c r="Q78" s="26"/>
    </row>
    <row r="79" spans="1:17" x14ac:dyDescent="0.25">
      <c r="A79" s="1"/>
      <c r="B79" s="17" t="s">
        <v>143</v>
      </c>
      <c r="C79" s="23" t="s">
        <v>144</v>
      </c>
      <c r="D79" s="24">
        <v>38826471</v>
      </c>
      <c r="E79" s="24">
        <v>1111565</v>
      </c>
      <c r="F79" s="24">
        <f t="shared" si="1"/>
        <v>39938036</v>
      </c>
      <c r="G79" s="24">
        <v>9573042</v>
      </c>
      <c r="H79" s="24">
        <v>8248179</v>
      </c>
      <c r="I79" s="24">
        <f t="shared" si="2"/>
        <v>30364994</v>
      </c>
      <c r="L79" s="26"/>
      <c r="M79" s="26"/>
      <c r="N79" s="26"/>
      <c r="O79" s="26"/>
      <c r="P79" s="26"/>
      <c r="Q79" s="26"/>
    </row>
    <row r="80" spans="1:17" x14ac:dyDescent="0.25">
      <c r="A80" s="1"/>
      <c r="B80" s="17" t="s">
        <v>145</v>
      </c>
      <c r="C80" s="23" t="s">
        <v>146</v>
      </c>
      <c r="D80" s="24">
        <v>33741945</v>
      </c>
      <c r="E80" s="24">
        <v>5691145</v>
      </c>
      <c r="F80" s="24">
        <f t="shared" si="1"/>
        <v>39433090</v>
      </c>
      <c r="G80" s="24">
        <v>12168623</v>
      </c>
      <c r="H80" s="24">
        <v>10816577</v>
      </c>
      <c r="I80" s="24">
        <f t="shared" si="2"/>
        <v>27264467</v>
      </c>
      <c r="L80" s="26"/>
      <c r="M80" s="26"/>
      <c r="N80" s="26"/>
      <c r="O80" s="26"/>
      <c r="P80" s="26"/>
      <c r="Q80" s="26"/>
    </row>
    <row r="81" spans="1:19" x14ac:dyDescent="0.25">
      <c r="A81" s="1"/>
      <c r="B81" s="17" t="s">
        <v>147</v>
      </c>
      <c r="C81" s="23" t="s">
        <v>148</v>
      </c>
      <c r="D81" s="24">
        <v>65442437</v>
      </c>
      <c r="E81" s="24">
        <v>2558509</v>
      </c>
      <c r="F81" s="24">
        <f t="shared" si="1"/>
        <v>68000946</v>
      </c>
      <c r="G81" s="24">
        <v>18178202</v>
      </c>
      <c r="H81" s="24">
        <v>15240534</v>
      </c>
      <c r="I81" s="24">
        <f t="shared" si="2"/>
        <v>49822744</v>
      </c>
      <c r="L81" s="26"/>
      <c r="M81" s="26"/>
      <c r="N81" s="26"/>
      <c r="O81" s="26"/>
      <c r="P81" s="26"/>
      <c r="Q81" s="26"/>
    </row>
    <row r="82" spans="1:19" x14ac:dyDescent="0.25">
      <c r="A82" s="1"/>
      <c r="B82" s="17" t="s">
        <v>149</v>
      </c>
      <c r="C82" s="23" t="s">
        <v>150</v>
      </c>
      <c r="D82" s="24">
        <v>54836233</v>
      </c>
      <c r="E82" s="24">
        <v>2815852</v>
      </c>
      <c r="F82" s="24">
        <f t="shared" si="1"/>
        <v>57652085</v>
      </c>
      <c r="G82" s="24">
        <v>17773260</v>
      </c>
      <c r="H82" s="24">
        <v>16146337</v>
      </c>
      <c r="I82" s="24">
        <f t="shared" si="2"/>
        <v>39878825</v>
      </c>
      <c r="L82" s="26"/>
      <c r="M82" s="26"/>
      <c r="N82" s="26"/>
      <c r="O82" s="26"/>
      <c r="P82" s="26"/>
      <c r="Q82" s="26"/>
    </row>
    <row r="83" spans="1:19" x14ac:dyDescent="0.25">
      <c r="A83" s="1"/>
      <c r="B83" s="17" t="s">
        <v>151</v>
      </c>
      <c r="C83" s="23" t="s">
        <v>152</v>
      </c>
      <c r="D83" s="24">
        <v>9197355</v>
      </c>
      <c r="E83" s="24">
        <v>2064143</v>
      </c>
      <c r="F83" s="24">
        <f t="shared" si="1"/>
        <v>11261498</v>
      </c>
      <c r="G83" s="24">
        <v>4240937</v>
      </c>
      <c r="H83" s="24">
        <v>3835437</v>
      </c>
      <c r="I83" s="24">
        <f t="shared" si="2"/>
        <v>7020561</v>
      </c>
      <c r="L83" s="26"/>
      <c r="M83" s="26"/>
      <c r="N83" s="26"/>
      <c r="O83" s="26"/>
      <c r="P83" s="26"/>
      <c r="Q83" s="26"/>
    </row>
    <row r="84" spans="1:19" x14ac:dyDescent="0.25">
      <c r="A84" s="1"/>
      <c r="B84" s="17" t="s">
        <v>153</v>
      </c>
      <c r="C84" s="23" t="s">
        <v>154</v>
      </c>
      <c r="D84" s="24">
        <v>66435418</v>
      </c>
      <c r="E84" s="24">
        <v>7213575</v>
      </c>
      <c r="F84" s="24">
        <f t="shared" si="1"/>
        <v>73648993</v>
      </c>
      <c r="G84" s="24">
        <v>19689569</v>
      </c>
      <c r="H84" s="24">
        <v>16963881</v>
      </c>
      <c r="I84" s="24">
        <f t="shared" si="2"/>
        <v>53959424</v>
      </c>
      <c r="L84" s="26"/>
      <c r="M84" s="26"/>
      <c r="N84" s="26"/>
      <c r="O84" s="26"/>
      <c r="P84" s="26"/>
      <c r="Q84" s="26"/>
    </row>
    <row r="85" spans="1:19" x14ac:dyDescent="0.25">
      <c r="A85" s="1"/>
      <c r="B85" s="17" t="s">
        <v>155</v>
      </c>
      <c r="C85" s="23" t="s">
        <v>156</v>
      </c>
      <c r="D85" s="24">
        <v>74424329</v>
      </c>
      <c r="E85" s="24">
        <v>2466470</v>
      </c>
      <c r="F85" s="24">
        <f t="shared" ref="F85:F91" si="3">+D85+E85</f>
        <v>76890799</v>
      </c>
      <c r="G85" s="24">
        <v>21016694</v>
      </c>
      <c r="H85" s="24">
        <v>17788401</v>
      </c>
      <c r="I85" s="24">
        <f t="shared" ref="I85:I91" si="4">+F85-G85</f>
        <v>55874105</v>
      </c>
      <c r="L85" s="26"/>
      <c r="M85" s="26"/>
      <c r="N85" s="26"/>
      <c r="O85" s="26"/>
      <c r="P85" s="26"/>
      <c r="Q85" s="26"/>
    </row>
    <row r="86" spans="1:19" x14ac:dyDescent="0.25">
      <c r="A86" s="1"/>
      <c r="B86" s="17" t="s">
        <v>157</v>
      </c>
      <c r="C86" s="23" t="s">
        <v>158</v>
      </c>
      <c r="D86" s="24">
        <v>25388288</v>
      </c>
      <c r="E86" s="24">
        <v>-1624778</v>
      </c>
      <c r="F86" s="24">
        <f t="shared" si="3"/>
        <v>23763510</v>
      </c>
      <c r="G86" s="24">
        <v>4943171</v>
      </c>
      <c r="H86" s="24">
        <v>4270615</v>
      </c>
      <c r="I86" s="24">
        <f t="shared" si="4"/>
        <v>18820339</v>
      </c>
      <c r="L86" s="26"/>
      <c r="M86" s="26"/>
      <c r="N86" s="26"/>
      <c r="O86" s="26"/>
      <c r="P86" s="26"/>
      <c r="Q86" s="26"/>
    </row>
    <row r="87" spans="1:19" x14ac:dyDescent="0.25">
      <c r="A87" s="1"/>
      <c r="B87" s="17" t="s">
        <v>159</v>
      </c>
      <c r="C87" s="23" t="s">
        <v>160</v>
      </c>
      <c r="D87" s="24">
        <v>5707093</v>
      </c>
      <c r="E87" s="24">
        <v>314190</v>
      </c>
      <c r="F87" s="24">
        <f t="shared" si="3"/>
        <v>6021283</v>
      </c>
      <c r="G87" s="24">
        <v>1365819</v>
      </c>
      <c r="H87" s="24">
        <v>1157459</v>
      </c>
      <c r="I87" s="24">
        <f t="shared" si="4"/>
        <v>4655464</v>
      </c>
      <c r="L87" s="26"/>
      <c r="M87" s="26"/>
      <c r="N87" s="26"/>
      <c r="O87" s="26"/>
      <c r="P87" s="26"/>
      <c r="Q87" s="26"/>
    </row>
    <row r="88" spans="1:19" x14ac:dyDescent="0.25">
      <c r="A88" s="1"/>
      <c r="B88" s="17" t="s">
        <v>161</v>
      </c>
      <c r="C88" s="23" t="s">
        <v>162</v>
      </c>
      <c r="D88" s="24">
        <v>20841094</v>
      </c>
      <c r="E88" s="24">
        <v>738668</v>
      </c>
      <c r="F88" s="24">
        <f t="shared" si="3"/>
        <v>21579762</v>
      </c>
      <c r="G88" s="24">
        <v>5146139</v>
      </c>
      <c r="H88" s="24">
        <v>4419178</v>
      </c>
      <c r="I88" s="24">
        <f t="shared" si="4"/>
        <v>16433623</v>
      </c>
      <c r="L88" s="26"/>
      <c r="M88" s="26"/>
      <c r="N88" s="26"/>
      <c r="O88" s="26"/>
      <c r="P88" s="26"/>
      <c r="Q88" s="26"/>
    </row>
    <row r="89" spans="1:19" x14ac:dyDescent="0.25">
      <c r="A89" s="1"/>
      <c r="B89" s="17" t="s">
        <v>163</v>
      </c>
      <c r="C89" s="23" t="s">
        <v>164</v>
      </c>
      <c r="D89" s="24">
        <v>26030527</v>
      </c>
      <c r="E89" s="24">
        <v>822656</v>
      </c>
      <c r="F89" s="24">
        <f t="shared" si="3"/>
        <v>26853183</v>
      </c>
      <c r="G89" s="24">
        <v>6793639</v>
      </c>
      <c r="H89" s="24">
        <v>5814527</v>
      </c>
      <c r="I89" s="24">
        <f t="shared" si="4"/>
        <v>20059544</v>
      </c>
      <c r="L89" s="26"/>
      <c r="M89" s="26"/>
      <c r="N89" s="26"/>
      <c r="O89" s="26"/>
      <c r="P89" s="26"/>
      <c r="Q89" s="26"/>
    </row>
    <row r="90" spans="1:19" x14ac:dyDescent="0.25">
      <c r="A90" s="1"/>
      <c r="B90" s="17" t="s">
        <v>165</v>
      </c>
      <c r="C90" s="23" t="s">
        <v>166</v>
      </c>
      <c r="D90" s="24">
        <v>17247896</v>
      </c>
      <c r="E90" s="24">
        <v>385977</v>
      </c>
      <c r="F90" s="24">
        <f t="shared" si="3"/>
        <v>17633873</v>
      </c>
      <c r="G90" s="24">
        <v>3832922</v>
      </c>
      <c r="H90" s="24">
        <v>3246078</v>
      </c>
      <c r="I90" s="24">
        <f t="shared" si="4"/>
        <v>13800951</v>
      </c>
      <c r="L90" s="26"/>
      <c r="M90" s="26"/>
      <c r="N90" s="26"/>
      <c r="O90" s="26"/>
      <c r="P90" s="26"/>
      <c r="Q90" s="26"/>
    </row>
    <row r="91" spans="1:19" x14ac:dyDescent="0.25">
      <c r="A91" s="1"/>
      <c r="B91" s="17" t="s">
        <v>167</v>
      </c>
      <c r="C91" s="23" t="s">
        <v>168</v>
      </c>
      <c r="D91" s="24">
        <v>156189936</v>
      </c>
      <c r="E91" s="24">
        <v>308971</v>
      </c>
      <c r="F91" s="24">
        <f t="shared" si="3"/>
        <v>156498907</v>
      </c>
      <c r="G91" s="24">
        <v>32010651</v>
      </c>
      <c r="H91" s="24">
        <v>29950417</v>
      </c>
      <c r="I91" s="24">
        <f t="shared" si="4"/>
        <v>124488256</v>
      </c>
      <c r="L91" s="26"/>
      <c r="M91" s="26"/>
      <c r="N91" s="26"/>
      <c r="O91" s="26"/>
      <c r="P91" s="26"/>
      <c r="Q91" s="26"/>
      <c r="R91" s="26"/>
      <c r="S91" s="26"/>
    </row>
    <row r="92" spans="1:19" x14ac:dyDescent="0.25">
      <c r="A92" s="1"/>
      <c r="B92" s="17"/>
      <c r="C92" s="23"/>
      <c r="D92" s="28"/>
      <c r="E92" s="28"/>
      <c r="F92" s="29"/>
      <c r="G92" s="28"/>
      <c r="H92" s="28"/>
      <c r="I92" s="29"/>
    </row>
    <row r="93" spans="1:19" x14ac:dyDescent="0.25">
      <c r="A93" s="1"/>
      <c r="B93" s="17"/>
      <c r="C93" s="18" t="s">
        <v>169</v>
      </c>
      <c r="D93" s="19">
        <f t="shared" ref="D93:I93" si="5">SUM(D95:D173)</f>
        <v>2298318357</v>
      </c>
      <c r="E93" s="20">
        <f t="shared" si="5"/>
        <v>-78411217</v>
      </c>
      <c r="F93" s="19">
        <f t="shared" si="5"/>
        <v>2219907140</v>
      </c>
      <c r="G93" s="19">
        <f t="shared" si="5"/>
        <v>550577032</v>
      </c>
      <c r="H93" s="19">
        <f t="shared" si="5"/>
        <v>507811352</v>
      </c>
      <c r="I93" s="19">
        <f t="shared" si="5"/>
        <v>1669330108</v>
      </c>
      <c r="L93" s="21"/>
      <c r="M93" s="21"/>
      <c r="N93" s="21"/>
      <c r="O93" s="21"/>
      <c r="P93" s="21"/>
      <c r="Q93" s="21"/>
    </row>
    <row r="94" spans="1:19" x14ac:dyDescent="0.25">
      <c r="A94" s="1"/>
      <c r="B94" s="17"/>
      <c r="C94" s="18" t="s">
        <v>170</v>
      </c>
      <c r="D94" s="22"/>
      <c r="E94" s="22"/>
      <c r="F94" s="22"/>
      <c r="G94" s="22"/>
      <c r="H94" s="22"/>
      <c r="I94" s="22"/>
    </row>
    <row r="95" spans="1:19" x14ac:dyDescent="0.25">
      <c r="A95" s="1"/>
      <c r="B95" s="17" t="s">
        <v>12</v>
      </c>
      <c r="C95" s="23" t="s">
        <v>13</v>
      </c>
      <c r="D95" s="24">
        <v>19488397</v>
      </c>
      <c r="E95" s="24">
        <v>-104094</v>
      </c>
      <c r="F95" s="24">
        <f t="shared" ref="F95:F165" si="6">+D95+E95</f>
        <v>19384303</v>
      </c>
      <c r="G95" s="24">
        <v>4903674</v>
      </c>
      <c r="H95" s="24">
        <v>4510335</v>
      </c>
      <c r="I95" s="24">
        <f t="shared" ref="I95:I165" si="7">+F95-G95</f>
        <v>14480629</v>
      </c>
    </row>
    <row r="96" spans="1:19" x14ac:dyDescent="0.25">
      <c r="A96" s="1"/>
      <c r="B96" s="17" t="s">
        <v>14</v>
      </c>
      <c r="C96" s="23" t="s">
        <v>15</v>
      </c>
      <c r="D96" s="24">
        <v>79250100</v>
      </c>
      <c r="E96" s="24">
        <v>2350887</v>
      </c>
      <c r="F96" s="24">
        <f t="shared" si="6"/>
        <v>81600987</v>
      </c>
      <c r="G96" s="24">
        <v>20493831</v>
      </c>
      <c r="H96" s="24">
        <v>18976817</v>
      </c>
      <c r="I96" s="24">
        <f t="shared" si="7"/>
        <v>61107156</v>
      </c>
    </row>
    <row r="97" spans="1:9" x14ac:dyDescent="0.25">
      <c r="A97" s="1"/>
      <c r="B97" s="17" t="s">
        <v>16</v>
      </c>
      <c r="C97" s="23" t="s">
        <v>17</v>
      </c>
      <c r="D97" s="24">
        <v>38654570</v>
      </c>
      <c r="E97" s="24">
        <v>876387</v>
      </c>
      <c r="F97" s="24">
        <f t="shared" si="6"/>
        <v>39530957</v>
      </c>
      <c r="G97" s="24">
        <v>9601471</v>
      </c>
      <c r="H97" s="24">
        <v>8839541</v>
      </c>
      <c r="I97" s="24">
        <f t="shared" si="7"/>
        <v>29929486</v>
      </c>
    </row>
    <row r="98" spans="1:9" x14ac:dyDescent="0.25">
      <c r="A98" s="1"/>
      <c r="B98" s="17" t="s">
        <v>18</v>
      </c>
      <c r="C98" s="23" t="s">
        <v>19</v>
      </c>
      <c r="D98" s="24">
        <v>40404890</v>
      </c>
      <c r="E98" s="24">
        <v>948308</v>
      </c>
      <c r="F98" s="24">
        <f t="shared" si="6"/>
        <v>41353198</v>
      </c>
      <c r="G98" s="24">
        <v>10233469</v>
      </c>
      <c r="H98" s="24">
        <v>9451901</v>
      </c>
      <c r="I98" s="24">
        <f t="shared" si="7"/>
        <v>31119729</v>
      </c>
    </row>
    <row r="99" spans="1:9" x14ac:dyDescent="0.25">
      <c r="A99" s="1"/>
      <c r="B99" s="17" t="s">
        <v>20</v>
      </c>
      <c r="C99" s="23" t="s">
        <v>21</v>
      </c>
      <c r="D99" s="24">
        <v>69811688</v>
      </c>
      <c r="E99" s="24">
        <v>2919367</v>
      </c>
      <c r="F99" s="24">
        <f t="shared" si="6"/>
        <v>72731055</v>
      </c>
      <c r="G99" s="24">
        <v>19172475</v>
      </c>
      <c r="H99" s="24">
        <v>17840913</v>
      </c>
      <c r="I99" s="24">
        <f t="shared" si="7"/>
        <v>53558580</v>
      </c>
    </row>
    <row r="100" spans="1:9" x14ac:dyDescent="0.25">
      <c r="A100" s="1"/>
      <c r="B100" s="17" t="s">
        <v>22</v>
      </c>
      <c r="C100" s="23" t="s">
        <v>23</v>
      </c>
      <c r="D100" s="24">
        <v>33758254</v>
      </c>
      <c r="E100" s="24">
        <v>1271192</v>
      </c>
      <c r="F100" s="24">
        <f t="shared" si="6"/>
        <v>35029446</v>
      </c>
      <c r="G100" s="24">
        <v>9538684</v>
      </c>
      <c r="H100" s="24">
        <v>8842607</v>
      </c>
      <c r="I100" s="24">
        <f t="shared" si="7"/>
        <v>25490762</v>
      </c>
    </row>
    <row r="101" spans="1:9" x14ac:dyDescent="0.25">
      <c r="A101" s="1"/>
      <c r="B101" s="17" t="s">
        <v>24</v>
      </c>
      <c r="C101" s="23" t="s">
        <v>25</v>
      </c>
      <c r="D101" s="24">
        <v>14509354</v>
      </c>
      <c r="E101" s="24">
        <v>9889</v>
      </c>
      <c r="F101" s="24">
        <f t="shared" si="6"/>
        <v>14519243</v>
      </c>
      <c r="G101" s="24">
        <v>3795497</v>
      </c>
      <c r="H101" s="24">
        <v>3469664</v>
      </c>
      <c r="I101" s="24">
        <f t="shared" si="7"/>
        <v>10723746</v>
      </c>
    </row>
    <row r="102" spans="1:9" x14ac:dyDescent="0.25">
      <c r="A102" s="1"/>
      <c r="B102" s="17" t="s">
        <v>26</v>
      </c>
      <c r="C102" s="23" t="s">
        <v>27</v>
      </c>
      <c r="D102" s="24">
        <v>31446863</v>
      </c>
      <c r="E102" s="24">
        <v>20613</v>
      </c>
      <c r="F102" s="24">
        <f t="shared" si="6"/>
        <v>31467476</v>
      </c>
      <c r="G102" s="24">
        <v>8006451</v>
      </c>
      <c r="H102" s="24">
        <v>7412392</v>
      </c>
      <c r="I102" s="24">
        <f t="shared" si="7"/>
        <v>23461025</v>
      </c>
    </row>
    <row r="103" spans="1:9" x14ac:dyDescent="0.25">
      <c r="A103" s="1"/>
      <c r="B103" s="17" t="s">
        <v>28</v>
      </c>
      <c r="C103" s="23" t="s">
        <v>29</v>
      </c>
      <c r="D103" s="24">
        <v>15225832</v>
      </c>
      <c r="E103" s="24">
        <v>205926</v>
      </c>
      <c r="F103" s="24">
        <f t="shared" si="6"/>
        <v>15431758</v>
      </c>
      <c r="G103" s="24">
        <v>3733568</v>
      </c>
      <c r="H103" s="24">
        <v>3406948</v>
      </c>
      <c r="I103" s="24">
        <f t="shared" si="7"/>
        <v>11698190</v>
      </c>
    </row>
    <row r="104" spans="1:9" x14ac:dyDescent="0.25">
      <c r="A104" s="1"/>
      <c r="B104" s="17" t="s">
        <v>30</v>
      </c>
      <c r="C104" s="23" t="s">
        <v>31</v>
      </c>
      <c r="D104" s="24">
        <v>18732940</v>
      </c>
      <c r="E104" s="24">
        <v>17173</v>
      </c>
      <c r="F104" s="24">
        <f t="shared" si="6"/>
        <v>18750113</v>
      </c>
      <c r="G104" s="24">
        <v>3794408</v>
      </c>
      <c r="H104" s="24">
        <v>3407753</v>
      </c>
      <c r="I104" s="24">
        <f t="shared" si="7"/>
        <v>14955705</v>
      </c>
    </row>
    <row r="105" spans="1:9" x14ac:dyDescent="0.25">
      <c r="A105" s="1"/>
      <c r="B105" s="17" t="s">
        <v>32</v>
      </c>
      <c r="C105" s="23" t="s">
        <v>33</v>
      </c>
      <c r="D105" s="24">
        <v>13188541</v>
      </c>
      <c r="E105" s="24">
        <v>66026</v>
      </c>
      <c r="F105" s="24">
        <f t="shared" si="6"/>
        <v>13254567</v>
      </c>
      <c r="G105" s="24">
        <v>3072422</v>
      </c>
      <c r="H105" s="24">
        <v>2806330</v>
      </c>
      <c r="I105" s="24">
        <f t="shared" si="7"/>
        <v>10182145</v>
      </c>
    </row>
    <row r="106" spans="1:9" x14ac:dyDescent="0.25">
      <c r="A106" s="1"/>
      <c r="B106" s="17" t="s">
        <v>34</v>
      </c>
      <c r="C106" s="23" t="s">
        <v>35</v>
      </c>
      <c r="D106" s="24">
        <v>11056691</v>
      </c>
      <c r="E106" s="24">
        <v>201717</v>
      </c>
      <c r="F106" s="24">
        <f t="shared" si="6"/>
        <v>11258408</v>
      </c>
      <c r="G106" s="24">
        <v>2938330</v>
      </c>
      <c r="H106" s="24">
        <v>2688677</v>
      </c>
      <c r="I106" s="24">
        <f t="shared" si="7"/>
        <v>8320078</v>
      </c>
    </row>
    <row r="107" spans="1:9" x14ac:dyDescent="0.25">
      <c r="A107" s="1"/>
      <c r="B107" s="17" t="s">
        <v>36</v>
      </c>
      <c r="C107" s="23" t="s">
        <v>37</v>
      </c>
      <c r="D107" s="24">
        <v>37192532</v>
      </c>
      <c r="E107" s="24">
        <v>146203</v>
      </c>
      <c r="F107" s="24">
        <f t="shared" si="6"/>
        <v>37338735</v>
      </c>
      <c r="G107" s="24">
        <v>10303611</v>
      </c>
      <c r="H107" s="24">
        <v>9476720</v>
      </c>
      <c r="I107" s="24">
        <f t="shared" si="7"/>
        <v>27035124</v>
      </c>
    </row>
    <row r="108" spans="1:9" x14ac:dyDescent="0.25">
      <c r="A108" s="1"/>
      <c r="B108" s="17" t="s">
        <v>38</v>
      </c>
      <c r="C108" s="23" t="s">
        <v>39</v>
      </c>
      <c r="D108" s="24">
        <v>14245008</v>
      </c>
      <c r="E108" s="24">
        <v>0</v>
      </c>
      <c r="F108" s="24">
        <f t="shared" si="6"/>
        <v>14245008</v>
      </c>
      <c r="G108" s="24">
        <v>3739575</v>
      </c>
      <c r="H108" s="24">
        <v>3456889</v>
      </c>
      <c r="I108" s="24">
        <f t="shared" si="7"/>
        <v>10505433</v>
      </c>
    </row>
    <row r="109" spans="1:9" x14ac:dyDescent="0.25">
      <c r="A109" s="1"/>
      <c r="B109" s="17" t="s">
        <v>40</v>
      </c>
      <c r="C109" s="23" t="s">
        <v>41</v>
      </c>
      <c r="D109" s="24">
        <v>37804999</v>
      </c>
      <c r="E109" s="24">
        <v>48323</v>
      </c>
      <c r="F109" s="24">
        <f t="shared" si="6"/>
        <v>37853322</v>
      </c>
      <c r="G109" s="24">
        <v>8918738</v>
      </c>
      <c r="H109" s="24">
        <v>8133532</v>
      </c>
      <c r="I109" s="24">
        <f t="shared" si="7"/>
        <v>28934584</v>
      </c>
    </row>
    <row r="110" spans="1:9" x14ac:dyDescent="0.25">
      <c r="A110" s="1"/>
      <c r="B110" s="17" t="s">
        <v>42</v>
      </c>
      <c r="C110" s="23" t="s">
        <v>43</v>
      </c>
      <c r="D110" s="24">
        <v>20660412</v>
      </c>
      <c r="E110" s="24">
        <v>418053</v>
      </c>
      <c r="F110" s="24">
        <f t="shared" si="6"/>
        <v>21078465</v>
      </c>
      <c r="G110" s="24">
        <v>5193528</v>
      </c>
      <c r="H110" s="24">
        <v>4806286</v>
      </c>
      <c r="I110" s="24">
        <f t="shared" si="7"/>
        <v>15884937</v>
      </c>
    </row>
    <row r="111" spans="1:9" x14ac:dyDescent="0.25">
      <c r="A111" s="1"/>
      <c r="B111" s="17" t="s">
        <v>44</v>
      </c>
      <c r="C111" s="23" t="s">
        <v>45</v>
      </c>
      <c r="D111" s="24">
        <v>37475017</v>
      </c>
      <c r="E111" s="24">
        <v>421313</v>
      </c>
      <c r="F111" s="24">
        <f t="shared" si="6"/>
        <v>37896330</v>
      </c>
      <c r="G111" s="24">
        <v>10012944</v>
      </c>
      <c r="H111" s="24">
        <v>9210058</v>
      </c>
      <c r="I111" s="24">
        <f t="shared" si="7"/>
        <v>27883386</v>
      </c>
    </row>
    <row r="112" spans="1:9" x14ac:dyDescent="0.25">
      <c r="A112" s="1"/>
      <c r="B112" s="17" t="s">
        <v>46</v>
      </c>
      <c r="C112" s="23" t="s">
        <v>47</v>
      </c>
      <c r="D112" s="24">
        <v>22445300</v>
      </c>
      <c r="E112" s="24">
        <v>274019</v>
      </c>
      <c r="F112" s="24">
        <f t="shared" si="6"/>
        <v>22719319</v>
      </c>
      <c r="G112" s="24">
        <v>6059863</v>
      </c>
      <c r="H112" s="24">
        <v>5562623</v>
      </c>
      <c r="I112" s="24">
        <f t="shared" si="7"/>
        <v>16659456</v>
      </c>
    </row>
    <row r="113" spans="1:9" x14ac:dyDescent="0.25">
      <c r="A113" s="1"/>
      <c r="B113" s="17" t="s">
        <v>48</v>
      </c>
      <c r="C113" s="23" t="s">
        <v>49</v>
      </c>
      <c r="D113" s="24">
        <v>24903012</v>
      </c>
      <c r="E113" s="24">
        <v>136382</v>
      </c>
      <c r="F113" s="24">
        <f t="shared" si="6"/>
        <v>25039394</v>
      </c>
      <c r="G113" s="24">
        <v>6404053</v>
      </c>
      <c r="H113" s="24">
        <v>5889677</v>
      </c>
      <c r="I113" s="24">
        <f t="shared" si="7"/>
        <v>18635341</v>
      </c>
    </row>
    <row r="114" spans="1:9" x14ac:dyDescent="0.25">
      <c r="A114" s="1"/>
      <c r="B114" s="17" t="s">
        <v>50</v>
      </c>
      <c r="C114" s="23" t="s">
        <v>51</v>
      </c>
      <c r="D114" s="24">
        <v>40601533</v>
      </c>
      <c r="E114" s="24">
        <v>913190</v>
      </c>
      <c r="F114" s="24">
        <f t="shared" si="6"/>
        <v>41514723</v>
      </c>
      <c r="G114" s="24">
        <v>10564342</v>
      </c>
      <c r="H114" s="24">
        <v>9788336</v>
      </c>
      <c r="I114" s="24">
        <f t="shared" si="7"/>
        <v>30950381</v>
      </c>
    </row>
    <row r="115" spans="1:9" x14ac:dyDescent="0.25">
      <c r="A115" s="1"/>
      <c r="B115" s="17" t="s">
        <v>52</v>
      </c>
      <c r="C115" s="23" t="s">
        <v>53</v>
      </c>
      <c r="D115" s="24">
        <v>53922323</v>
      </c>
      <c r="E115" s="24">
        <v>1582392</v>
      </c>
      <c r="F115" s="24">
        <f t="shared" si="6"/>
        <v>55504715</v>
      </c>
      <c r="G115" s="24">
        <v>13823726</v>
      </c>
      <c r="H115" s="24">
        <v>12703018</v>
      </c>
      <c r="I115" s="24">
        <f t="shared" si="7"/>
        <v>41680989</v>
      </c>
    </row>
    <row r="116" spans="1:9" x14ac:dyDescent="0.25">
      <c r="A116" s="1"/>
      <c r="B116" s="17" t="s">
        <v>54</v>
      </c>
      <c r="C116" s="23" t="s">
        <v>55</v>
      </c>
      <c r="D116" s="24">
        <v>22373374</v>
      </c>
      <c r="E116" s="24">
        <v>742851</v>
      </c>
      <c r="F116" s="24">
        <f t="shared" si="6"/>
        <v>23116225</v>
      </c>
      <c r="G116" s="24">
        <v>5573767</v>
      </c>
      <c r="H116" s="24">
        <v>5104749</v>
      </c>
      <c r="I116" s="24">
        <f t="shared" si="7"/>
        <v>17542458</v>
      </c>
    </row>
    <row r="117" spans="1:9" x14ac:dyDescent="0.25">
      <c r="A117" s="1"/>
      <c r="B117" s="17" t="s">
        <v>56</v>
      </c>
      <c r="C117" s="23" t="s">
        <v>57</v>
      </c>
      <c r="D117" s="24">
        <v>69660119</v>
      </c>
      <c r="E117" s="24">
        <v>509065</v>
      </c>
      <c r="F117" s="24">
        <f t="shared" si="6"/>
        <v>70169184</v>
      </c>
      <c r="G117" s="24">
        <v>18373322</v>
      </c>
      <c r="H117" s="24">
        <v>17007437</v>
      </c>
      <c r="I117" s="24">
        <f t="shared" si="7"/>
        <v>51795862</v>
      </c>
    </row>
    <row r="118" spans="1:9" x14ac:dyDescent="0.25">
      <c r="A118" s="1"/>
      <c r="B118" s="17" t="s">
        <v>58</v>
      </c>
      <c r="C118" s="23" t="s">
        <v>59</v>
      </c>
      <c r="D118" s="24">
        <v>36112974</v>
      </c>
      <c r="E118" s="24">
        <v>299136</v>
      </c>
      <c r="F118" s="24">
        <f t="shared" si="6"/>
        <v>36412110</v>
      </c>
      <c r="G118" s="24">
        <v>9078527</v>
      </c>
      <c r="H118" s="24">
        <v>8395424</v>
      </c>
      <c r="I118" s="24">
        <f t="shared" si="7"/>
        <v>27333583</v>
      </c>
    </row>
    <row r="119" spans="1:9" x14ac:dyDescent="0.25">
      <c r="A119" s="1"/>
      <c r="B119" s="17" t="s">
        <v>60</v>
      </c>
      <c r="C119" s="23" t="s">
        <v>61</v>
      </c>
      <c r="D119" s="24">
        <v>121001350</v>
      </c>
      <c r="E119" s="24">
        <v>195873</v>
      </c>
      <c r="F119" s="24">
        <f t="shared" si="6"/>
        <v>121197223</v>
      </c>
      <c r="G119" s="24">
        <v>31751179</v>
      </c>
      <c r="H119" s="24">
        <v>29323734</v>
      </c>
      <c r="I119" s="24">
        <f t="shared" si="7"/>
        <v>89446044</v>
      </c>
    </row>
    <row r="120" spans="1:9" x14ac:dyDescent="0.25">
      <c r="A120" s="1"/>
      <c r="B120" s="17" t="s">
        <v>62</v>
      </c>
      <c r="C120" s="23" t="s">
        <v>171</v>
      </c>
      <c r="D120" s="24">
        <v>51881177</v>
      </c>
      <c r="E120" s="24">
        <v>175261</v>
      </c>
      <c r="F120" s="24">
        <f t="shared" si="6"/>
        <v>52056438</v>
      </c>
      <c r="G120" s="24">
        <v>13118635</v>
      </c>
      <c r="H120" s="24">
        <v>12119516</v>
      </c>
      <c r="I120" s="24">
        <f t="shared" si="7"/>
        <v>38937803</v>
      </c>
    </row>
    <row r="121" spans="1:9" x14ac:dyDescent="0.25">
      <c r="A121" s="1"/>
      <c r="B121" s="17" t="s">
        <v>64</v>
      </c>
      <c r="C121" s="23" t="s">
        <v>65</v>
      </c>
      <c r="D121" s="24">
        <v>36454988</v>
      </c>
      <c r="E121" s="24">
        <v>129406</v>
      </c>
      <c r="F121" s="24">
        <f t="shared" si="6"/>
        <v>36584394</v>
      </c>
      <c r="G121" s="24">
        <v>9141180</v>
      </c>
      <c r="H121" s="24">
        <v>8450143</v>
      </c>
      <c r="I121" s="24">
        <f t="shared" si="7"/>
        <v>27443214</v>
      </c>
    </row>
    <row r="122" spans="1:9" x14ac:dyDescent="0.25">
      <c r="A122" s="1"/>
      <c r="B122" s="17" t="s">
        <v>66</v>
      </c>
      <c r="C122" s="23" t="s">
        <v>67</v>
      </c>
      <c r="D122" s="24">
        <v>36756105</v>
      </c>
      <c r="E122" s="24">
        <v>53925</v>
      </c>
      <c r="F122" s="24">
        <f t="shared" si="6"/>
        <v>36810030</v>
      </c>
      <c r="G122" s="24">
        <v>9566928</v>
      </c>
      <c r="H122" s="24">
        <v>8748106</v>
      </c>
      <c r="I122" s="24">
        <f t="shared" si="7"/>
        <v>27243102</v>
      </c>
    </row>
    <row r="123" spans="1:9" x14ac:dyDescent="0.25">
      <c r="A123" s="1"/>
      <c r="B123" s="17" t="s">
        <v>68</v>
      </c>
      <c r="C123" s="23" t="s">
        <v>69</v>
      </c>
      <c r="D123" s="24">
        <v>31710165</v>
      </c>
      <c r="E123" s="24">
        <v>5201829</v>
      </c>
      <c r="F123" s="24">
        <f t="shared" si="6"/>
        <v>36911994</v>
      </c>
      <c r="G123" s="24">
        <v>12621327</v>
      </c>
      <c r="H123" s="24">
        <v>11932709</v>
      </c>
      <c r="I123" s="24">
        <f t="shared" si="7"/>
        <v>24290667</v>
      </c>
    </row>
    <row r="124" spans="1:9" x14ac:dyDescent="0.25">
      <c r="A124" s="1"/>
      <c r="B124" s="17" t="s">
        <v>70</v>
      </c>
      <c r="C124" s="23" t="s">
        <v>71</v>
      </c>
      <c r="D124" s="24">
        <v>30375667</v>
      </c>
      <c r="E124" s="24">
        <v>49266</v>
      </c>
      <c r="F124" s="24">
        <f t="shared" si="6"/>
        <v>30424933</v>
      </c>
      <c r="G124" s="24">
        <v>7507885</v>
      </c>
      <c r="H124" s="24">
        <v>6921063</v>
      </c>
      <c r="I124" s="24">
        <f t="shared" si="7"/>
        <v>22917048</v>
      </c>
    </row>
    <row r="125" spans="1:9" x14ac:dyDescent="0.25">
      <c r="A125" s="1"/>
      <c r="B125" s="17" t="s">
        <v>72</v>
      </c>
      <c r="C125" s="23" t="s">
        <v>73</v>
      </c>
      <c r="D125" s="24">
        <v>10753337</v>
      </c>
      <c r="E125" s="24">
        <v>9889</v>
      </c>
      <c r="F125" s="24">
        <f t="shared" si="6"/>
        <v>10763226</v>
      </c>
      <c r="G125" s="24">
        <v>3049291</v>
      </c>
      <c r="H125" s="24">
        <v>2797744</v>
      </c>
      <c r="I125" s="24">
        <f t="shared" si="7"/>
        <v>7713935</v>
      </c>
    </row>
    <row r="126" spans="1:9" x14ac:dyDescent="0.25">
      <c r="A126" s="1"/>
      <c r="B126" s="17" t="s">
        <v>74</v>
      </c>
      <c r="C126" s="23" t="s">
        <v>75</v>
      </c>
      <c r="D126" s="24">
        <v>16714182</v>
      </c>
      <c r="E126" s="24">
        <v>13139</v>
      </c>
      <c r="F126" s="24">
        <f t="shared" si="6"/>
        <v>16727321</v>
      </c>
      <c r="G126" s="24">
        <v>4366792</v>
      </c>
      <c r="H126" s="24">
        <v>3991903</v>
      </c>
      <c r="I126" s="24">
        <f t="shared" si="7"/>
        <v>12360529</v>
      </c>
    </row>
    <row r="127" spans="1:9" x14ac:dyDescent="0.25">
      <c r="A127" s="1"/>
      <c r="B127" s="17" t="s">
        <v>76</v>
      </c>
      <c r="C127" s="23" t="s">
        <v>77</v>
      </c>
      <c r="D127" s="24">
        <v>13795648</v>
      </c>
      <c r="E127" s="24">
        <v>0</v>
      </c>
      <c r="F127" s="24">
        <f t="shared" si="6"/>
        <v>13795648</v>
      </c>
      <c r="G127" s="24">
        <v>3779528</v>
      </c>
      <c r="H127" s="24">
        <v>3493316</v>
      </c>
      <c r="I127" s="24">
        <f t="shared" si="7"/>
        <v>10016120</v>
      </c>
    </row>
    <row r="128" spans="1:9" x14ac:dyDescent="0.25">
      <c r="A128" s="1"/>
      <c r="B128" s="17" t="s">
        <v>78</v>
      </c>
      <c r="C128" s="23" t="s">
        <v>79</v>
      </c>
      <c r="D128" s="24">
        <v>7445107</v>
      </c>
      <c r="E128" s="25">
        <v>109832</v>
      </c>
      <c r="F128" s="24">
        <f t="shared" si="6"/>
        <v>7554939</v>
      </c>
      <c r="G128" s="24">
        <v>2041915</v>
      </c>
      <c r="H128" s="24">
        <v>1868077</v>
      </c>
      <c r="I128" s="24">
        <f t="shared" si="7"/>
        <v>5513024</v>
      </c>
    </row>
    <row r="129" spans="1:9" x14ac:dyDescent="0.25">
      <c r="A129" s="1"/>
      <c r="B129" s="17" t="s">
        <v>80</v>
      </c>
      <c r="C129" s="23" t="s">
        <v>81</v>
      </c>
      <c r="D129" s="24">
        <v>1793219</v>
      </c>
      <c r="E129" s="24">
        <v>16748</v>
      </c>
      <c r="F129" s="24">
        <f t="shared" si="6"/>
        <v>1809967</v>
      </c>
      <c r="G129" s="24">
        <v>524528</v>
      </c>
      <c r="H129" s="24">
        <v>480042</v>
      </c>
      <c r="I129" s="24">
        <f t="shared" si="7"/>
        <v>1285439</v>
      </c>
    </row>
    <row r="130" spans="1:9" x14ac:dyDescent="0.25">
      <c r="A130" s="1"/>
      <c r="B130" s="17" t="s">
        <v>82</v>
      </c>
      <c r="C130" s="23" t="s">
        <v>83</v>
      </c>
      <c r="D130" s="24">
        <v>1298004</v>
      </c>
      <c r="E130" s="24">
        <v>0</v>
      </c>
      <c r="F130" s="24">
        <f t="shared" si="6"/>
        <v>1298004</v>
      </c>
      <c r="G130" s="24">
        <v>388947</v>
      </c>
      <c r="H130" s="24">
        <v>357123</v>
      </c>
      <c r="I130" s="24">
        <f t="shared" si="7"/>
        <v>909057</v>
      </c>
    </row>
    <row r="131" spans="1:9" x14ac:dyDescent="0.25">
      <c r="A131" s="1"/>
      <c r="B131" s="17" t="s">
        <v>84</v>
      </c>
      <c r="C131" s="23" t="s">
        <v>85</v>
      </c>
      <c r="D131" s="24">
        <v>9875434</v>
      </c>
      <c r="E131" s="24">
        <v>628</v>
      </c>
      <c r="F131" s="24">
        <f t="shared" si="6"/>
        <v>9876062</v>
      </c>
      <c r="G131" s="24">
        <v>2804616</v>
      </c>
      <c r="H131" s="24">
        <v>2561197</v>
      </c>
      <c r="I131" s="24">
        <f t="shared" si="7"/>
        <v>7071446</v>
      </c>
    </row>
    <row r="132" spans="1:9" hidden="1" x14ac:dyDescent="0.25">
      <c r="A132" s="1"/>
      <c r="B132" s="17"/>
      <c r="C132" s="23" t="s">
        <v>86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</row>
    <row r="133" spans="1:9" x14ac:dyDescent="0.25">
      <c r="A133" s="1"/>
      <c r="B133" s="17" t="s">
        <v>87</v>
      </c>
      <c r="C133" s="23" t="s">
        <v>88</v>
      </c>
      <c r="D133" s="24">
        <v>7860768</v>
      </c>
      <c r="E133" s="24">
        <v>0</v>
      </c>
      <c r="F133" s="24">
        <f t="shared" si="6"/>
        <v>7860768</v>
      </c>
      <c r="G133" s="24">
        <v>2274127</v>
      </c>
      <c r="H133" s="24">
        <v>2084050</v>
      </c>
      <c r="I133" s="24">
        <f t="shared" si="7"/>
        <v>5586641</v>
      </c>
    </row>
    <row r="134" spans="1:9" x14ac:dyDescent="0.25">
      <c r="A134" s="1"/>
      <c r="B134" s="17" t="s">
        <v>89</v>
      </c>
      <c r="C134" s="23" t="s">
        <v>90</v>
      </c>
      <c r="D134" s="24">
        <v>5564649</v>
      </c>
      <c r="E134" s="24">
        <v>20594</v>
      </c>
      <c r="F134" s="24">
        <f t="shared" si="6"/>
        <v>5585243</v>
      </c>
      <c r="G134" s="24">
        <v>1623710</v>
      </c>
      <c r="H134" s="24">
        <v>1476889</v>
      </c>
      <c r="I134" s="24">
        <f t="shared" si="7"/>
        <v>3961533</v>
      </c>
    </row>
    <row r="135" spans="1:9" x14ac:dyDescent="0.25">
      <c r="A135" s="1"/>
      <c r="B135" s="17" t="s">
        <v>91</v>
      </c>
      <c r="C135" s="23" t="s">
        <v>92</v>
      </c>
      <c r="D135" s="24">
        <v>16529308</v>
      </c>
      <c r="E135" s="24">
        <v>82178</v>
      </c>
      <c r="F135" s="24">
        <f t="shared" si="6"/>
        <v>16611486</v>
      </c>
      <c r="G135" s="24">
        <v>4548046</v>
      </c>
      <c r="H135" s="24">
        <v>4176116</v>
      </c>
      <c r="I135" s="24">
        <f t="shared" si="7"/>
        <v>12063440</v>
      </c>
    </row>
    <row r="136" spans="1:9" x14ac:dyDescent="0.25">
      <c r="A136" s="1"/>
      <c r="B136" s="17" t="s">
        <v>93</v>
      </c>
      <c r="C136" s="23" t="s">
        <v>94</v>
      </c>
      <c r="D136" s="24">
        <v>68078390</v>
      </c>
      <c r="E136" s="24">
        <v>-52579987</v>
      </c>
      <c r="F136" s="24">
        <f t="shared" si="6"/>
        <v>15498403</v>
      </c>
      <c r="G136" s="24">
        <v>4283609</v>
      </c>
      <c r="H136" s="24">
        <v>3932141</v>
      </c>
      <c r="I136" s="24">
        <f t="shared" si="7"/>
        <v>11214794</v>
      </c>
    </row>
    <row r="137" spans="1:9" x14ac:dyDescent="0.25">
      <c r="A137" s="1"/>
      <c r="B137" s="17" t="s">
        <v>95</v>
      </c>
      <c r="C137" s="23" t="s">
        <v>96</v>
      </c>
      <c r="D137" s="24">
        <v>3649628</v>
      </c>
      <c r="E137" s="24">
        <v>80539</v>
      </c>
      <c r="F137" s="24">
        <f t="shared" si="6"/>
        <v>3730167</v>
      </c>
      <c r="G137" s="24">
        <v>1052066</v>
      </c>
      <c r="H137" s="24">
        <v>958416</v>
      </c>
      <c r="I137" s="24">
        <f t="shared" si="7"/>
        <v>2678101</v>
      </c>
    </row>
    <row r="138" spans="1:9" x14ac:dyDescent="0.25">
      <c r="A138" s="1"/>
      <c r="B138" s="17" t="s">
        <v>97</v>
      </c>
      <c r="C138" s="23" t="s">
        <v>98</v>
      </c>
      <c r="D138" s="24">
        <v>5258060</v>
      </c>
      <c r="E138" s="24">
        <v>27879</v>
      </c>
      <c r="F138" s="24">
        <f t="shared" si="6"/>
        <v>5285939</v>
      </c>
      <c r="G138" s="24">
        <v>1507773</v>
      </c>
      <c r="H138" s="24">
        <v>1380256</v>
      </c>
      <c r="I138" s="24">
        <f t="shared" si="7"/>
        <v>3778166</v>
      </c>
    </row>
    <row r="139" spans="1:9" x14ac:dyDescent="0.25">
      <c r="A139" s="1"/>
      <c r="B139" s="17" t="s">
        <v>99</v>
      </c>
      <c r="C139" s="23" t="s">
        <v>100</v>
      </c>
      <c r="D139" s="24">
        <v>4842298</v>
      </c>
      <c r="E139" s="24">
        <v>209057</v>
      </c>
      <c r="F139" s="24">
        <f t="shared" si="6"/>
        <v>5051355</v>
      </c>
      <c r="G139" s="24">
        <v>1415034</v>
      </c>
      <c r="H139" s="24">
        <v>1293771</v>
      </c>
      <c r="I139" s="24">
        <f t="shared" si="7"/>
        <v>3636321</v>
      </c>
    </row>
    <row r="140" spans="1:9" x14ac:dyDescent="0.25">
      <c r="A140" s="1"/>
      <c r="B140" s="17" t="s">
        <v>101</v>
      </c>
      <c r="C140" s="23" t="s">
        <v>102</v>
      </c>
      <c r="D140" s="24">
        <v>140038568</v>
      </c>
      <c r="E140" s="24">
        <v>-23257304</v>
      </c>
      <c r="F140" s="24">
        <f t="shared" si="6"/>
        <v>116781264</v>
      </c>
      <c r="G140" s="24">
        <v>5366130</v>
      </c>
      <c r="H140" s="24">
        <v>4863731</v>
      </c>
      <c r="I140" s="24">
        <f t="shared" si="7"/>
        <v>111415134</v>
      </c>
    </row>
    <row r="141" spans="1:9" x14ac:dyDescent="0.25">
      <c r="A141" s="1"/>
      <c r="B141" s="17" t="s">
        <v>103</v>
      </c>
      <c r="C141" s="23" t="s">
        <v>104</v>
      </c>
      <c r="D141" s="24">
        <v>6751039</v>
      </c>
      <c r="E141" s="24">
        <v>463166</v>
      </c>
      <c r="F141" s="24">
        <f t="shared" si="6"/>
        <v>7214205</v>
      </c>
      <c r="G141" s="24">
        <v>2304242</v>
      </c>
      <c r="H141" s="24">
        <v>2144767</v>
      </c>
      <c r="I141" s="24">
        <f t="shared" si="7"/>
        <v>4909963</v>
      </c>
    </row>
    <row r="142" spans="1:9" x14ac:dyDescent="0.25">
      <c r="A142" s="1"/>
      <c r="B142" s="17" t="s">
        <v>105</v>
      </c>
      <c r="C142" s="23" t="s">
        <v>106</v>
      </c>
      <c r="D142" s="24">
        <v>4870936</v>
      </c>
      <c r="E142" s="24">
        <v>43240</v>
      </c>
      <c r="F142" s="24">
        <f t="shared" si="6"/>
        <v>4914176</v>
      </c>
      <c r="G142" s="24">
        <v>1408692</v>
      </c>
      <c r="H142" s="24">
        <v>1293631</v>
      </c>
      <c r="I142" s="24">
        <f t="shared" si="7"/>
        <v>3505484</v>
      </c>
    </row>
    <row r="143" spans="1:9" x14ac:dyDescent="0.25">
      <c r="A143" s="1"/>
      <c r="B143" s="17" t="s">
        <v>107</v>
      </c>
      <c r="C143" s="23" t="s">
        <v>108</v>
      </c>
      <c r="D143" s="24">
        <v>2817103</v>
      </c>
      <c r="E143" s="24">
        <v>27879</v>
      </c>
      <c r="F143" s="24">
        <f t="shared" si="6"/>
        <v>2844982</v>
      </c>
      <c r="G143" s="24">
        <v>813825</v>
      </c>
      <c r="H143" s="24">
        <v>744488</v>
      </c>
      <c r="I143" s="24">
        <f t="shared" si="7"/>
        <v>2031157</v>
      </c>
    </row>
    <row r="144" spans="1:9" x14ac:dyDescent="0.25">
      <c r="A144" s="1"/>
      <c r="B144" s="27" t="s">
        <v>109</v>
      </c>
      <c r="C144" s="23" t="s">
        <v>110</v>
      </c>
      <c r="D144" s="24">
        <v>1629314</v>
      </c>
      <c r="E144" s="24">
        <v>14176</v>
      </c>
      <c r="F144" s="24">
        <f t="shared" si="6"/>
        <v>1643490</v>
      </c>
      <c r="G144" s="24">
        <v>502621</v>
      </c>
      <c r="H144" s="24">
        <v>461202</v>
      </c>
      <c r="I144" s="24">
        <f t="shared" si="7"/>
        <v>1140869</v>
      </c>
    </row>
    <row r="145" spans="1:9" x14ac:dyDescent="0.25">
      <c r="A145" s="1"/>
      <c r="B145" s="17" t="s">
        <v>111</v>
      </c>
      <c r="C145" s="23" t="s">
        <v>172</v>
      </c>
      <c r="D145" s="24">
        <v>758613</v>
      </c>
      <c r="E145" s="24">
        <v>19419</v>
      </c>
      <c r="F145" s="24">
        <f t="shared" si="6"/>
        <v>778032</v>
      </c>
      <c r="G145" s="24">
        <v>212158</v>
      </c>
      <c r="H145" s="24">
        <v>194818</v>
      </c>
      <c r="I145" s="24">
        <f t="shared" si="7"/>
        <v>565874</v>
      </c>
    </row>
    <row r="146" spans="1:9" x14ac:dyDescent="0.25">
      <c r="A146" s="1"/>
      <c r="B146" s="17" t="s">
        <v>113</v>
      </c>
      <c r="C146" s="23" t="s">
        <v>114</v>
      </c>
      <c r="D146" s="24">
        <v>7047722</v>
      </c>
      <c r="E146" s="24">
        <v>22364</v>
      </c>
      <c r="F146" s="24">
        <f t="shared" si="6"/>
        <v>7070086</v>
      </c>
      <c r="G146" s="24">
        <v>2023934</v>
      </c>
      <c r="H146" s="24">
        <v>1851726</v>
      </c>
      <c r="I146" s="24">
        <f t="shared" si="7"/>
        <v>5046152</v>
      </c>
    </row>
    <row r="147" spans="1:9" x14ac:dyDescent="0.25">
      <c r="A147" s="1"/>
      <c r="B147" s="17" t="s">
        <v>115</v>
      </c>
      <c r="C147" s="23" t="s">
        <v>116</v>
      </c>
      <c r="D147" s="24">
        <v>4943468</v>
      </c>
      <c r="E147" s="24">
        <v>112468</v>
      </c>
      <c r="F147" s="24">
        <f t="shared" si="6"/>
        <v>5055936</v>
      </c>
      <c r="G147" s="24">
        <v>1457943</v>
      </c>
      <c r="H147" s="24">
        <v>1332689</v>
      </c>
      <c r="I147" s="24">
        <f t="shared" si="7"/>
        <v>3597993</v>
      </c>
    </row>
    <row r="148" spans="1:9" x14ac:dyDescent="0.25">
      <c r="A148" s="1"/>
      <c r="B148" s="17" t="s">
        <v>117</v>
      </c>
      <c r="C148" s="23" t="s">
        <v>118</v>
      </c>
      <c r="D148" s="24">
        <v>17345513</v>
      </c>
      <c r="E148" s="24">
        <v>34440</v>
      </c>
      <c r="F148" s="24">
        <f t="shared" si="6"/>
        <v>17379953</v>
      </c>
      <c r="G148" s="24">
        <v>4414056</v>
      </c>
      <c r="H148" s="24">
        <v>4021154</v>
      </c>
      <c r="I148" s="24">
        <f t="shared" si="7"/>
        <v>12965897</v>
      </c>
    </row>
    <row r="149" spans="1:9" x14ac:dyDescent="0.25">
      <c r="A149" s="1"/>
      <c r="B149" s="17" t="s">
        <v>119</v>
      </c>
      <c r="C149" s="23" t="s">
        <v>120</v>
      </c>
      <c r="D149" s="25">
        <v>6185331</v>
      </c>
      <c r="E149" s="25">
        <v>548866</v>
      </c>
      <c r="F149" s="25">
        <f t="shared" si="6"/>
        <v>6734197</v>
      </c>
      <c r="G149" s="25">
        <v>2278262</v>
      </c>
      <c r="H149" s="25">
        <v>2082491</v>
      </c>
      <c r="I149" s="25">
        <f t="shared" si="7"/>
        <v>4455935</v>
      </c>
    </row>
    <row r="150" spans="1:9" x14ac:dyDescent="0.25">
      <c r="A150" s="1"/>
      <c r="B150" s="17" t="s">
        <v>121</v>
      </c>
      <c r="C150" s="23" t="s">
        <v>122</v>
      </c>
      <c r="D150" s="24">
        <v>80420840</v>
      </c>
      <c r="E150" s="24">
        <v>-28294607</v>
      </c>
      <c r="F150" s="24">
        <f t="shared" si="6"/>
        <v>52126233</v>
      </c>
      <c r="G150" s="24">
        <v>14262782</v>
      </c>
      <c r="H150" s="24">
        <v>13187806</v>
      </c>
      <c r="I150" s="24">
        <f t="shared" si="7"/>
        <v>37863451</v>
      </c>
    </row>
    <row r="151" spans="1:9" x14ac:dyDescent="0.25">
      <c r="A151" s="1"/>
      <c r="B151" s="17" t="s">
        <v>123</v>
      </c>
      <c r="C151" s="23" t="s">
        <v>124</v>
      </c>
      <c r="D151" s="24">
        <v>1830657</v>
      </c>
      <c r="E151" s="24">
        <v>19419</v>
      </c>
      <c r="F151" s="24">
        <f t="shared" si="6"/>
        <v>1850076</v>
      </c>
      <c r="G151" s="24">
        <v>557714</v>
      </c>
      <c r="H151" s="24">
        <v>507573</v>
      </c>
      <c r="I151" s="24">
        <f t="shared" si="7"/>
        <v>1292362</v>
      </c>
    </row>
    <row r="152" spans="1:9" x14ac:dyDescent="0.25">
      <c r="A152" s="1"/>
      <c r="B152" s="17" t="s">
        <v>125</v>
      </c>
      <c r="C152" s="23" t="s">
        <v>126</v>
      </c>
      <c r="D152" s="24">
        <v>1351225</v>
      </c>
      <c r="E152" s="24">
        <v>31544</v>
      </c>
      <c r="F152" s="24">
        <f t="shared" si="6"/>
        <v>1382769</v>
      </c>
      <c r="G152" s="24">
        <v>405390</v>
      </c>
      <c r="H152" s="24">
        <v>372319</v>
      </c>
      <c r="I152" s="24">
        <f t="shared" si="7"/>
        <v>977379</v>
      </c>
    </row>
    <row r="153" spans="1:9" x14ac:dyDescent="0.25">
      <c r="A153" s="1"/>
      <c r="B153" s="17" t="s">
        <v>127</v>
      </c>
      <c r="C153" s="23" t="s">
        <v>128</v>
      </c>
      <c r="D153" s="25">
        <v>0</v>
      </c>
      <c r="E153" s="25">
        <v>0</v>
      </c>
      <c r="F153" s="25">
        <f t="shared" si="6"/>
        <v>0</v>
      </c>
      <c r="G153" s="25">
        <v>0</v>
      </c>
      <c r="H153" s="25">
        <v>0</v>
      </c>
      <c r="I153" s="25">
        <f t="shared" si="7"/>
        <v>0</v>
      </c>
    </row>
    <row r="154" spans="1:9" x14ac:dyDescent="0.25">
      <c r="A154" s="1"/>
      <c r="B154" s="17" t="s">
        <v>129</v>
      </c>
      <c r="C154" s="23" t="s">
        <v>130</v>
      </c>
      <c r="D154" s="25">
        <v>2101353</v>
      </c>
      <c r="E154" s="25">
        <v>108467</v>
      </c>
      <c r="F154" s="25">
        <f t="shared" si="6"/>
        <v>2209820</v>
      </c>
      <c r="G154" s="25">
        <v>661769</v>
      </c>
      <c r="H154" s="25">
        <v>602159</v>
      </c>
      <c r="I154" s="25">
        <f t="shared" si="7"/>
        <v>1548051</v>
      </c>
    </row>
    <row r="155" spans="1:9" x14ac:dyDescent="0.25">
      <c r="A155" s="1"/>
      <c r="B155" s="17" t="s">
        <v>131</v>
      </c>
      <c r="C155" s="23" t="s">
        <v>132</v>
      </c>
      <c r="D155" s="25">
        <v>1228093</v>
      </c>
      <c r="E155" s="25">
        <v>0</v>
      </c>
      <c r="F155" s="24">
        <f t="shared" si="6"/>
        <v>1228093</v>
      </c>
      <c r="G155" s="25">
        <v>79275</v>
      </c>
      <c r="H155" s="25">
        <v>48405</v>
      </c>
      <c r="I155" s="25">
        <f t="shared" si="7"/>
        <v>1148818</v>
      </c>
    </row>
    <row r="156" spans="1:9" x14ac:dyDescent="0.25">
      <c r="A156" s="1"/>
      <c r="B156" s="17" t="s">
        <v>133</v>
      </c>
      <c r="C156" s="23" t="s">
        <v>134</v>
      </c>
      <c r="D156" s="24">
        <v>27070900</v>
      </c>
      <c r="E156" s="25">
        <v>227573</v>
      </c>
      <c r="F156" s="24">
        <f t="shared" si="6"/>
        <v>27298473</v>
      </c>
      <c r="G156" s="24">
        <v>6625367</v>
      </c>
      <c r="H156" s="24">
        <v>6139261</v>
      </c>
      <c r="I156" s="24">
        <f t="shared" si="7"/>
        <v>20673106</v>
      </c>
    </row>
    <row r="157" spans="1:9" x14ac:dyDescent="0.25">
      <c r="A157" s="1"/>
      <c r="B157" s="17" t="s">
        <v>135</v>
      </c>
      <c r="C157" s="23" t="s">
        <v>136</v>
      </c>
      <c r="D157" s="24">
        <v>41726017</v>
      </c>
      <c r="E157" s="24">
        <v>346218</v>
      </c>
      <c r="F157" s="24">
        <f t="shared" si="6"/>
        <v>42072235</v>
      </c>
      <c r="G157" s="24">
        <v>10711910</v>
      </c>
      <c r="H157" s="24">
        <v>9876354</v>
      </c>
      <c r="I157" s="24">
        <f t="shared" si="7"/>
        <v>31360325</v>
      </c>
    </row>
    <row r="158" spans="1:9" x14ac:dyDescent="0.25">
      <c r="A158" s="1"/>
      <c r="B158" s="17" t="s">
        <v>137</v>
      </c>
      <c r="C158" s="23" t="s">
        <v>138</v>
      </c>
      <c r="D158" s="24">
        <v>34877426</v>
      </c>
      <c r="E158" s="24">
        <v>141078</v>
      </c>
      <c r="F158" s="24">
        <f t="shared" si="6"/>
        <v>35018504</v>
      </c>
      <c r="G158" s="24">
        <v>8918617</v>
      </c>
      <c r="H158" s="24">
        <v>8216303</v>
      </c>
      <c r="I158" s="24">
        <f t="shared" si="7"/>
        <v>26099887</v>
      </c>
    </row>
    <row r="159" spans="1:9" x14ac:dyDescent="0.25">
      <c r="A159" s="1"/>
      <c r="B159" s="17" t="s">
        <v>139</v>
      </c>
      <c r="C159" s="23" t="s">
        <v>140</v>
      </c>
      <c r="D159" s="24">
        <v>74418710</v>
      </c>
      <c r="E159" s="24">
        <v>166453</v>
      </c>
      <c r="F159" s="24">
        <f t="shared" si="6"/>
        <v>74585163</v>
      </c>
      <c r="G159" s="24">
        <v>17691494</v>
      </c>
      <c r="H159" s="24">
        <v>16308788</v>
      </c>
      <c r="I159" s="24">
        <f t="shared" si="7"/>
        <v>56893669</v>
      </c>
    </row>
    <row r="160" spans="1:9" x14ac:dyDescent="0.25">
      <c r="A160" s="1"/>
      <c r="B160" s="17" t="s">
        <v>141</v>
      </c>
      <c r="C160" s="23" t="s">
        <v>142</v>
      </c>
      <c r="D160" s="24">
        <v>69740653</v>
      </c>
      <c r="E160" s="24">
        <v>137788</v>
      </c>
      <c r="F160" s="24">
        <f t="shared" si="6"/>
        <v>69878441</v>
      </c>
      <c r="G160" s="24">
        <v>17706900</v>
      </c>
      <c r="H160" s="24">
        <v>16394364</v>
      </c>
      <c r="I160" s="24">
        <f t="shared" si="7"/>
        <v>52171541</v>
      </c>
    </row>
    <row r="161" spans="1:12" x14ac:dyDescent="0.25">
      <c r="A161" s="1"/>
      <c r="B161" s="17" t="s">
        <v>143</v>
      </c>
      <c r="C161" s="23" t="s">
        <v>144</v>
      </c>
      <c r="D161" s="24">
        <v>40013446</v>
      </c>
      <c r="E161" s="24">
        <v>1297</v>
      </c>
      <c r="F161" s="24">
        <f t="shared" si="6"/>
        <v>40014743</v>
      </c>
      <c r="G161" s="24">
        <v>9412340</v>
      </c>
      <c r="H161" s="24">
        <v>8728053</v>
      </c>
      <c r="I161" s="24">
        <f t="shared" si="7"/>
        <v>30602403</v>
      </c>
    </row>
    <row r="162" spans="1:12" x14ac:dyDescent="0.25">
      <c r="A162" s="1"/>
      <c r="B162" s="17" t="s">
        <v>145</v>
      </c>
      <c r="C162" s="23" t="s">
        <v>146</v>
      </c>
      <c r="D162" s="24">
        <v>35870714</v>
      </c>
      <c r="E162" s="24">
        <v>91085</v>
      </c>
      <c r="F162" s="24">
        <f t="shared" si="6"/>
        <v>35961799</v>
      </c>
      <c r="G162" s="24">
        <v>9418383</v>
      </c>
      <c r="H162" s="24">
        <v>8699195</v>
      </c>
      <c r="I162" s="24">
        <f t="shared" si="7"/>
        <v>26543416</v>
      </c>
    </row>
    <row r="163" spans="1:12" x14ac:dyDescent="0.25">
      <c r="A163" s="1"/>
      <c r="B163" s="17" t="s">
        <v>147</v>
      </c>
      <c r="C163" s="23" t="s">
        <v>148</v>
      </c>
      <c r="D163" s="24">
        <v>72769681</v>
      </c>
      <c r="E163" s="24">
        <v>1644897</v>
      </c>
      <c r="F163" s="24">
        <f t="shared" si="6"/>
        <v>74414578</v>
      </c>
      <c r="G163" s="24">
        <v>20055314</v>
      </c>
      <c r="H163" s="24">
        <v>18610679</v>
      </c>
      <c r="I163" s="24">
        <f t="shared" si="7"/>
        <v>54359264</v>
      </c>
    </row>
    <row r="164" spans="1:12" x14ac:dyDescent="0.25">
      <c r="A164" s="1"/>
      <c r="B164" s="17" t="s">
        <v>149</v>
      </c>
      <c r="C164" s="23" t="s">
        <v>150</v>
      </c>
      <c r="D164" s="24">
        <v>41787377</v>
      </c>
      <c r="E164" s="24">
        <v>215353</v>
      </c>
      <c r="F164" s="24">
        <f t="shared" si="6"/>
        <v>42002730</v>
      </c>
      <c r="G164" s="24">
        <v>10950121</v>
      </c>
      <c r="H164" s="24">
        <v>10029901</v>
      </c>
      <c r="I164" s="24">
        <f t="shared" si="7"/>
        <v>31052609</v>
      </c>
    </row>
    <row r="165" spans="1:12" x14ac:dyDescent="0.25">
      <c r="A165" s="1"/>
      <c r="B165" s="17" t="s">
        <v>151</v>
      </c>
      <c r="C165" s="23" t="s">
        <v>152</v>
      </c>
      <c r="D165" s="24">
        <v>10384979</v>
      </c>
      <c r="E165" s="24">
        <v>44766</v>
      </c>
      <c r="F165" s="24">
        <f t="shared" si="6"/>
        <v>10429745</v>
      </c>
      <c r="G165" s="24">
        <v>2929162</v>
      </c>
      <c r="H165" s="24">
        <v>2683266</v>
      </c>
      <c r="I165" s="24">
        <f t="shared" si="7"/>
        <v>7500583</v>
      </c>
    </row>
    <row r="166" spans="1:12" x14ac:dyDescent="0.25">
      <c r="A166" s="1"/>
      <c r="B166" s="17" t="s">
        <v>153</v>
      </c>
      <c r="C166" s="23" t="s">
        <v>154</v>
      </c>
      <c r="D166" s="24">
        <v>75922366</v>
      </c>
      <c r="E166" s="24">
        <v>110554</v>
      </c>
      <c r="F166" s="24">
        <f t="shared" ref="F166:F173" si="8">+D166+E166</f>
        <v>76032920</v>
      </c>
      <c r="G166" s="24">
        <v>19111658</v>
      </c>
      <c r="H166" s="24">
        <v>17695803</v>
      </c>
      <c r="I166" s="24">
        <f>+F166-G166</f>
        <v>56921262</v>
      </c>
    </row>
    <row r="167" spans="1:12" x14ac:dyDescent="0.25">
      <c r="A167" s="1"/>
      <c r="B167" s="17" t="s">
        <v>155</v>
      </c>
      <c r="C167" s="23" t="s">
        <v>156</v>
      </c>
      <c r="D167" s="24">
        <v>78604668</v>
      </c>
      <c r="E167" s="24">
        <v>29786</v>
      </c>
      <c r="F167" s="24">
        <f t="shared" si="8"/>
        <v>78634454</v>
      </c>
      <c r="G167" s="24">
        <v>20413739</v>
      </c>
      <c r="H167" s="24">
        <v>18877839</v>
      </c>
      <c r="I167" s="24">
        <f t="shared" ref="I167:I173" si="9">+F167-G167</f>
        <v>58220715</v>
      </c>
    </row>
    <row r="168" spans="1:12" x14ac:dyDescent="0.25">
      <c r="A168" s="1"/>
      <c r="B168" s="17" t="s">
        <v>157</v>
      </c>
      <c r="C168" s="23" t="s">
        <v>158</v>
      </c>
      <c r="D168" s="24">
        <v>17638266</v>
      </c>
      <c r="E168" s="24">
        <v>0</v>
      </c>
      <c r="F168" s="24">
        <f t="shared" si="8"/>
        <v>17638266</v>
      </c>
      <c r="G168" s="24">
        <v>4845382</v>
      </c>
      <c r="H168" s="24">
        <v>4471679</v>
      </c>
      <c r="I168" s="24">
        <f t="shared" si="9"/>
        <v>12792884</v>
      </c>
    </row>
    <row r="169" spans="1:12" x14ac:dyDescent="0.25">
      <c r="A169" s="1"/>
      <c r="B169" s="17" t="s">
        <v>159</v>
      </c>
      <c r="C169" s="23" t="s">
        <v>160</v>
      </c>
      <c r="D169" s="24">
        <v>5377351</v>
      </c>
      <c r="E169" s="24">
        <v>0</v>
      </c>
      <c r="F169" s="24">
        <f t="shared" si="8"/>
        <v>5377351</v>
      </c>
      <c r="G169" s="24">
        <v>1582294</v>
      </c>
      <c r="H169" s="24">
        <v>1444694</v>
      </c>
      <c r="I169" s="24">
        <f t="shared" si="9"/>
        <v>3795057</v>
      </c>
    </row>
    <row r="170" spans="1:12" x14ac:dyDescent="0.25">
      <c r="A170" s="1"/>
      <c r="B170" s="17" t="s">
        <v>161</v>
      </c>
      <c r="C170" s="23" t="s">
        <v>162</v>
      </c>
      <c r="D170" s="24">
        <v>20186788</v>
      </c>
      <c r="E170" s="24">
        <v>166500</v>
      </c>
      <c r="F170" s="24">
        <f t="shared" si="8"/>
        <v>20353288</v>
      </c>
      <c r="G170" s="24">
        <v>5017265</v>
      </c>
      <c r="H170" s="24">
        <v>4585014</v>
      </c>
      <c r="I170" s="24">
        <f t="shared" si="9"/>
        <v>15336023</v>
      </c>
    </row>
    <row r="171" spans="1:12" x14ac:dyDescent="0.25">
      <c r="A171" s="1"/>
      <c r="B171" s="17" t="s">
        <v>163</v>
      </c>
      <c r="C171" s="23" t="s">
        <v>164</v>
      </c>
      <c r="D171" s="24">
        <v>25394041</v>
      </c>
      <c r="E171" s="24">
        <v>39851</v>
      </c>
      <c r="F171" s="24">
        <f t="shared" si="8"/>
        <v>25433892</v>
      </c>
      <c r="G171" s="24">
        <v>6671818</v>
      </c>
      <c r="H171" s="24">
        <v>6111360</v>
      </c>
      <c r="I171" s="24">
        <f t="shared" si="9"/>
        <v>18762074</v>
      </c>
    </row>
    <row r="172" spans="1:12" x14ac:dyDescent="0.25">
      <c r="A172" s="1"/>
      <c r="B172" s="17" t="s">
        <v>165</v>
      </c>
      <c r="C172" s="23" t="s">
        <v>166</v>
      </c>
      <c r="D172" s="24">
        <v>15176702</v>
      </c>
      <c r="E172" s="24">
        <v>34247</v>
      </c>
      <c r="F172" s="24">
        <f t="shared" si="8"/>
        <v>15210949</v>
      </c>
      <c r="G172" s="24">
        <v>3771055</v>
      </c>
      <c r="H172" s="24">
        <v>3482481</v>
      </c>
      <c r="I172" s="24">
        <f t="shared" si="9"/>
        <v>11439894</v>
      </c>
    </row>
    <row r="173" spans="1:12" x14ac:dyDescent="0.25">
      <c r="A173" s="1"/>
      <c r="B173" s="17" t="s">
        <v>167</v>
      </c>
      <c r="C173" s="23" t="s">
        <v>168</v>
      </c>
      <c r="D173" s="24">
        <v>47476290</v>
      </c>
      <c r="E173" s="24">
        <v>227426</v>
      </c>
      <c r="F173" s="24">
        <f t="shared" si="8"/>
        <v>47703716</v>
      </c>
      <c r="G173" s="24">
        <v>13298028</v>
      </c>
      <c r="H173" s="24">
        <v>12212420</v>
      </c>
      <c r="I173" s="24">
        <f t="shared" si="9"/>
        <v>34405688</v>
      </c>
    </row>
    <row r="174" spans="1:12" x14ac:dyDescent="0.25">
      <c r="A174" s="1"/>
      <c r="B174" s="17"/>
      <c r="C174" s="23"/>
      <c r="D174" s="28"/>
      <c r="E174" s="28"/>
      <c r="F174" s="29"/>
      <c r="G174" s="28"/>
      <c r="H174" s="28"/>
      <c r="I174" s="29"/>
    </row>
    <row r="175" spans="1:12" x14ac:dyDescent="0.25">
      <c r="A175" s="30"/>
      <c r="B175" s="31"/>
      <c r="C175" s="32" t="s">
        <v>173</v>
      </c>
      <c r="D175" s="33">
        <f t="shared" ref="D175:I175" si="10">D11+D93</f>
        <v>6347423601</v>
      </c>
      <c r="E175" s="33">
        <f t="shared" si="10"/>
        <v>51034904</v>
      </c>
      <c r="F175" s="33">
        <f t="shared" si="10"/>
        <v>6398458505</v>
      </c>
      <c r="G175" s="33">
        <f t="shared" si="10"/>
        <v>1474509936</v>
      </c>
      <c r="H175" s="33">
        <f t="shared" si="10"/>
        <v>1350279520</v>
      </c>
      <c r="I175" s="33">
        <f t="shared" si="10"/>
        <v>4923948569</v>
      </c>
      <c r="L175" s="26"/>
    </row>
    <row r="176" spans="1:12" x14ac:dyDescent="0.25">
      <c r="A176" s="1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1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1"/>
      <c r="B178" s="34"/>
      <c r="C178" s="34"/>
      <c r="D178" s="34"/>
      <c r="E178" s="34"/>
      <c r="F178" s="34"/>
      <c r="G178" s="34"/>
      <c r="H178" s="34"/>
      <c r="I178" s="34"/>
    </row>
    <row r="179" spans="1:9" x14ac:dyDescent="0.25">
      <c r="A179" s="1"/>
      <c r="B179" s="34"/>
      <c r="C179" s="35"/>
      <c r="D179" s="34"/>
      <c r="E179" s="34"/>
      <c r="F179" s="34"/>
      <c r="G179" s="34"/>
      <c r="H179" s="34"/>
      <c r="I179" s="34"/>
    </row>
    <row r="180" spans="1:9" x14ac:dyDescent="0.25">
      <c r="A180" s="1"/>
      <c r="B180" s="34"/>
      <c r="C180" s="35"/>
      <c r="D180" s="34"/>
      <c r="E180" s="34"/>
      <c r="F180" s="34"/>
      <c r="G180" s="34"/>
      <c r="H180" s="34"/>
      <c r="I180" s="34"/>
    </row>
    <row r="181" spans="1:9" x14ac:dyDescent="0.25">
      <c r="A181" s="1"/>
      <c r="B181" s="34"/>
      <c r="C181" s="34"/>
      <c r="D181" s="34"/>
      <c r="E181" s="34"/>
      <c r="F181" s="34"/>
      <c r="G181" s="34"/>
      <c r="H181" s="34"/>
      <c r="I181" s="34"/>
    </row>
    <row r="184" spans="1:9" x14ac:dyDescent="0.25">
      <c r="D184" s="36"/>
      <c r="E184" s="36"/>
      <c r="F184" s="36"/>
      <c r="G184" s="36"/>
      <c r="H184" s="36"/>
      <c r="I184" s="36"/>
    </row>
  </sheetData>
  <mergeCells count="13">
    <mergeCell ref="F9:F10"/>
    <mergeCell ref="G9:G10"/>
    <mergeCell ref="H9:H10"/>
    <mergeCell ref="B2:I2"/>
    <mergeCell ref="B3:I3"/>
    <mergeCell ref="B4:I4"/>
    <mergeCell ref="B5:I5"/>
    <mergeCell ref="B6:I6"/>
    <mergeCell ref="B8:C10"/>
    <mergeCell ref="D8:H8"/>
    <mergeCell ref="I8:I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CA unidad</vt:lpstr>
      <vt:lpstr>'EAPED CA unidad'!Área_de_impresión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Contabilidad</dc:creator>
  <cp:lastModifiedBy>Departamento Contabilidad</cp:lastModifiedBy>
  <dcterms:created xsi:type="dcterms:W3CDTF">2026-04-20T23:43:41Z</dcterms:created>
  <dcterms:modified xsi:type="dcterms:W3CDTF">2026-04-20T23:44:20Z</dcterms:modified>
</cp:coreProperties>
</file>